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 codeName="{B6124F1A-AFFB-F854-7757-9A1D4C6FC43C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njo\Desktop\Bowling VBA\"/>
    </mc:Choice>
  </mc:AlternateContent>
  <xr:revisionPtr revIDLastSave="0" documentId="13_ncr:1_{419BB441-3B53-424F-9459-1FEE6801BB95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Blad 1" sheetId="2" r:id="rId1"/>
  </sheets>
  <definedNames>
    <definedName name="_xlnm.Print_Area" localSheetId="0">'Blad 1'!$A$1:$U$103</definedName>
    <definedName name="_xlnm.Print_Titles" localSheetId="0">'Blad 1'!$1:$3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3" i="2" l="1"/>
  <c r="K55" i="2"/>
  <c r="K114" i="2"/>
  <c r="K56" i="2"/>
  <c r="K115" i="2"/>
  <c r="K57" i="2"/>
  <c r="K116" i="2"/>
  <c r="K58" i="2"/>
  <c r="K117" i="2"/>
  <c r="K59" i="2"/>
  <c r="K118" i="2"/>
  <c r="K60" i="2"/>
  <c r="K119" i="2"/>
  <c r="K61" i="2"/>
  <c r="K120" i="2"/>
  <c r="K62" i="2"/>
  <c r="K121" i="2"/>
  <c r="K63" i="2"/>
  <c r="K122" i="2"/>
  <c r="K123" i="2"/>
  <c r="D113" i="2"/>
  <c r="E113" i="2"/>
  <c r="F113" i="2"/>
  <c r="G113" i="2"/>
  <c r="H113" i="2" s="1"/>
  <c r="P113" i="2"/>
  <c r="V104" i="2"/>
  <c r="D55" i="2"/>
  <c r="E55" i="2"/>
  <c r="F55" i="2"/>
  <c r="G55" i="2"/>
  <c r="H55" i="2" s="1"/>
  <c r="P55" i="2"/>
  <c r="V105" i="2"/>
  <c r="D114" i="2"/>
  <c r="E114" i="2"/>
  <c r="F114" i="2"/>
  <c r="G114" i="2"/>
  <c r="H114" i="2" s="1"/>
  <c r="P114" i="2"/>
  <c r="V106" i="2"/>
  <c r="D56" i="2"/>
  <c r="E56" i="2"/>
  <c r="F56" i="2"/>
  <c r="G56" i="2"/>
  <c r="H56" i="2" s="1"/>
  <c r="P56" i="2"/>
  <c r="V107" i="2"/>
  <c r="D115" i="2"/>
  <c r="E115" i="2"/>
  <c r="F115" i="2"/>
  <c r="G115" i="2"/>
  <c r="H115" i="2" s="1"/>
  <c r="P115" i="2"/>
  <c r="V108" i="2"/>
  <c r="D57" i="2"/>
  <c r="E57" i="2"/>
  <c r="F57" i="2"/>
  <c r="G57" i="2"/>
  <c r="H57" i="2" s="1"/>
  <c r="P57" i="2"/>
  <c r="V109" i="2"/>
  <c r="D116" i="2"/>
  <c r="E116" i="2"/>
  <c r="F116" i="2"/>
  <c r="G116" i="2"/>
  <c r="H116" i="2" s="1"/>
  <c r="P116" i="2"/>
  <c r="V110" i="2"/>
  <c r="D58" i="2"/>
  <c r="E58" i="2"/>
  <c r="F58" i="2"/>
  <c r="G58" i="2"/>
  <c r="H58" i="2" s="1"/>
  <c r="P58" i="2"/>
  <c r="V111" i="2"/>
  <c r="D117" i="2"/>
  <c r="E117" i="2"/>
  <c r="F117" i="2"/>
  <c r="G117" i="2"/>
  <c r="H117" i="2" s="1"/>
  <c r="P117" i="2"/>
  <c r="V112" i="2"/>
  <c r="D59" i="2"/>
  <c r="E59" i="2"/>
  <c r="F59" i="2"/>
  <c r="G59" i="2"/>
  <c r="H59" i="2" s="1"/>
  <c r="P59" i="2"/>
  <c r="V113" i="2"/>
  <c r="D118" i="2"/>
  <c r="E118" i="2"/>
  <c r="F118" i="2"/>
  <c r="G118" i="2"/>
  <c r="H118" i="2" s="1"/>
  <c r="P118" i="2"/>
  <c r="V114" i="2"/>
  <c r="D60" i="2"/>
  <c r="E60" i="2"/>
  <c r="F60" i="2"/>
  <c r="G60" i="2"/>
  <c r="H60" i="2" s="1"/>
  <c r="P60" i="2"/>
  <c r="V115" i="2"/>
  <c r="D119" i="2"/>
  <c r="E119" i="2"/>
  <c r="F119" i="2"/>
  <c r="G119" i="2"/>
  <c r="H119" i="2" s="1"/>
  <c r="P119" i="2"/>
  <c r="V116" i="2"/>
  <c r="D61" i="2"/>
  <c r="E61" i="2"/>
  <c r="F61" i="2"/>
  <c r="G61" i="2"/>
  <c r="H61" i="2" s="1"/>
  <c r="P61" i="2"/>
  <c r="V117" i="2"/>
  <c r="D120" i="2"/>
  <c r="E120" i="2"/>
  <c r="F120" i="2"/>
  <c r="G120" i="2"/>
  <c r="H120" i="2" s="1"/>
  <c r="P120" i="2"/>
  <c r="V118" i="2"/>
  <c r="D62" i="2"/>
  <c r="E62" i="2"/>
  <c r="F62" i="2"/>
  <c r="G62" i="2"/>
  <c r="H62" i="2" s="1"/>
  <c r="P62" i="2"/>
  <c r="V119" i="2"/>
  <c r="D121" i="2"/>
  <c r="E121" i="2"/>
  <c r="F121" i="2"/>
  <c r="G121" i="2"/>
  <c r="H121" i="2" s="1"/>
  <c r="P121" i="2"/>
  <c r="V120" i="2"/>
  <c r="D63" i="2"/>
  <c r="E63" i="2"/>
  <c r="F63" i="2"/>
  <c r="G63" i="2"/>
  <c r="H63" i="2" s="1"/>
  <c r="P63" i="2"/>
  <c r="V121" i="2"/>
  <c r="D122" i="2"/>
  <c r="E122" i="2"/>
  <c r="F122" i="2"/>
  <c r="G122" i="2"/>
  <c r="H122" i="2" s="1"/>
  <c r="P122" i="2"/>
  <c r="V122" i="2"/>
  <c r="Q122" i="2" s="1"/>
  <c r="D123" i="2"/>
  <c r="E123" i="2"/>
  <c r="F123" i="2"/>
  <c r="G123" i="2"/>
  <c r="H123" i="2" s="1"/>
  <c r="P123" i="2"/>
  <c r="V123" i="2"/>
  <c r="R123" i="2" s="1"/>
  <c r="D16" i="2"/>
  <c r="E16" i="2"/>
  <c r="G16" i="2" s="1"/>
  <c r="H16" i="2" s="1"/>
  <c r="F16" i="2"/>
  <c r="D75" i="2"/>
  <c r="E75" i="2"/>
  <c r="F75" i="2"/>
  <c r="G75" i="2"/>
  <c r="H75" i="2" s="1"/>
  <c r="D17" i="2"/>
  <c r="E17" i="2"/>
  <c r="F17" i="2"/>
  <c r="G17" i="2"/>
  <c r="H17" i="2" s="1"/>
  <c r="D76" i="2"/>
  <c r="E76" i="2"/>
  <c r="F76" i="2"/>
  <c r="G76" i="2"/>
  <c r="H76" i="2" s="1"/>
  <c r="D18" i="2"/>
  <c r="E18" i="2"/>
  <c r="F18" i="2"/>
  <c r="G18" i="2"/>
  <c r="H18" i="2" s="1"/>
  <c r="D77" i="2"/>
  <c r="E77" i="2"/>
  <c r="F77" i="2"/>
  <c r="G77" i="2"/>
  <c r="H77" i="2" s="1"/>
  <c r="D19" i="2"/>
  <c r="E19" i="2"/>
  <c r="F19" i="2"/>
  <c r="G19" i="2"/>
  <c r="H19" i="2" s="1"/>
  <c r="D78" i="2"/>
  <c r="E78" i="2"/>
  <c r="F78" i="2"/>
  <c r="G78" i="2"/>
  <c r="H78" i="2" s="1"/>
  <c r="D20" i="2"/>
  <c r="E20" i="2"/>
  <c r="F20" i="2"/>
  <c r="G20" i="2"/>
  <c r="H20" i="2" s="1"/>
  <c r="D79" i="2"/>
  <c r="E79" i="2"/>
  <c r="F79" i="2"/>
  <c r="G79" i="2"/>
  <c r="H79" i="2" s="1"/>
  <c r="D21" i="2"/>
  <c r="E21" i="2"/>
  <c r="F21" i="2"/>
  <c r="G21" i="2"/>
  <c r="H21" i="2" s="1"/>
  <c r="D80" i="2"/>
  <c r="E80" i="2"/>
  <c r="F80" i="2"/>
  <c r="G80" i="2"/>
  <c r="H80" i="2" s="1"/>
  <c r="D22" i="2"/>
  <c r="E22" i="2"/>
  <c r="F22" i="2"/>
  <c r="G22" i="2"/>
  <c r="H22" i="2" s="1"/>
  <c r="D81" i="2"/>
  <c r="E81" i="2"/>
  <c r="F81" i="2"/>
  <c r="G81" i="2"/>
  <c r="H81" i="2" s="1"/>
  <c r="D23" i="2"/>
  <c r="E23" i="2"/>
  <c r="F23" i="2"/>
  <c r="G23" i="2"/>
  <c r="H23" i="2" s="1"/>
  <c r="D82" i="2"/>
  <c r="E82" i="2"/>
  <c r="F82" i="2"/>
  <c r="G82" i="2"/>
  <c r="H82" i="2" s="1"/>
  <c r="D24" i="2"/>
  <c r="E24" i="2"/>
  <c r="F24" i="2"/>
  <c r="G24" i="2"/>
  <c r="H24" i="2" s="1"/>
  <c r="D83" i="2"/>
  <c r="E83" i="2"/>
  <c r="F83" i="2"/>
  <c r="G83" i="2"/>
  <c r="H83" i="2" s="1"/>
  <c r="D25" i="2"/>
  <c r="E25" i="2"/>
  <c r="F25" i="2"/>
  <c r="G25" i="2"/>
  <c r="H25" i="2" s="1"/>
  <c r="D84" i="2"/>
  <c r="E84" i="2"/>
  <c r="F84" i="2"/>
  <c r="G84" i="2"/>
  <c r="H84" i="2" s="1"/>
  <c r="D26" i="2"/>
  <c r="E26" i="2"/>
  <c r="F26" i="2"/>
  <c r="G26" i="2"/>
  <c r="H26" i="2" s="1"/>
  <c r="D85" i="2"/>
  <c r="E85" i="2"/>
  <c r="F85" i="2"/>
  <c r="G85" i="2"/>
  <c r="H85" i="2" s="1"/>
  <c r="D27" i="2"/>
  <c r="E27" i="2"/>
  <c r="F27" i="2"/>
  <c r="G27" i="2"/>
  <c r="H27" i="2" s="1"/>
  <c r="D86" i="2"/>
  <c r="E86" i="2"/>
  <c r="F86" i="2"/>
  <c r="G86" i="2"/>
  <c r="H86" i="2" s="1"/>
  <c r="D28" i="2"/>
  <c r="E28" i="2"/>
  <c r="F28" i="2"/>
  <c r="G28" i="2"/>
  <c r="H28" i="2" s="1"/>
  <c r="D87" i="2"/>
  <c r="E87" i="2"/>
  <c r="F87" i="2"/>
  <c r="G87" i="2"/>
  <c r="H87" i="2" s="1"/>
  <c r="D29" i="2"/>
  <c r="E29" i="2"/>
  <c r="F29" i="2"/>
  <c r="G29" i="2"/>
  <c r="H29" i="2" s="1"/>
  <c r="D88" i="2"/>
  <c r="E88" i="2"/>
  <c r="F88" i="2"/>
  <c r="G88" i="2"/>
  <c r="H88" i="2" s="1"/>
  <c r="D30" i="2"/>
  <c r="E30" i="2"/>
  <c r="F30" i="2"/>
  <c r="G30" i="2"/>
  <c r="H30" i="2" s="1"/>
  <c r="D89" i="2"/>
  <c r="E89" i="2"/>
  <c r="F89" i="2"/>
  <c r="G89" i="2"/>
  <c r="H89" i="2" s="1"/>
  <c r="D31" i="2"/>
  <c r="E31" i="2"/>
  <c r="F31" i="2"/>
  <c r="G31" i="2"/>
  <c r="H31" i="2" s="1"/>
  <c r="D90" i="2"/>
  <c r="E90" i="2"/>
  <c r="F90" i="2"/>
  <c r="G90" i="2"/>
  <c r="H90" i="2" s="1"/>
  <c r="D32" i="2"/>
  <c r="E32" i="2"/>
  <c r="F32" i="2"/>
  <c r="G32" i="2"/>
  <c r="H32" i="2" s="1"/>
  <c r="D91" i="2"/>
  <c r="E91" i="2"/>
  <c r="F91" i="2"/>
  <c r="G91" i="2"/>
  <c r="H91" i="2" s="1"/>
  <c r="D33" i="2"/>
  <c r="E33" i="2"/>
  <c r="F33" i="2"/>
  <c r="G33" i="2"/>
  <c r="H33" i="2" s="1"/>
  <c r="D92" i="2"/>
  <c r="E92" i="2"/>
  <c r="F92" i="2"/>
  <c r="G92" i="2"/>
  <c r="H92" i="2" s="1"/>
  <c r="D34" i="2"/>
  <c r="E34" i="2"/>
  <c r="F34" i="2"/>
  <c r="G34" i="2"/>
  <c r="H34" i="2" s="1"/>
  <c r="D93" i="2"/>
  <c r="E93" i="2"/>
  <c r="F93" i="2"/>
  <c r="G93" i="2"/>
  <c r="H93" i="2" s="1"/>
  <c r="D35" i="2"/>
  <c r="E35" i="2"/>
  <c r="F35" i="2"/>
  <c r="G35" i="2"/>
  <c r="H35" i="2" s="1"/>
  <c r="D94" i="2"/>
  <c r="E94" i="2"/>
  <c r="F94" i="2"/>
  <c r="G94" i="2"/>
  <c r="H94" i="2" s="1"/>
  <c r="D36" i="2"/>
  <c r="E36" i="2"/>
  <c r="F36" i="2"/>
  <c r="G36" i="2"/>
  <c r="H36" i="2" s="1"/>
  <c r="D95" i="2"/>
  <c r="E95" i="2"/>
  <c r="F95" i="2"/>
  <c r="G95" i="2"/>
  <c r="H95" i="2" s="1"/>
  <c r="D37" i="2"/>
  <c r="E37" i="2"/>
  <c r="F37" i="2"/>
  <c r="G37" i="2"/>
  <c r="H37" i="2" s="1"/>
  <c r="D96" i="2"/>
  <c r="E96" i="2"/>
  <c r="F96" i="2"/>
  <c r="G96" i="2"/>
  <c r="H96" i="2" s="1"/>
  <c r="D38" i="2"/>
  <c r="E38" i="2"/>
  <c r="F38" i="2"/>
  <c r="G38" i="2"/>
  <c r="H38" i="2" s="1"/>
  <c r="D97" i="2"/>
  <c r="E97" i="2"/>
  <c r="F97" i="2"/>
  <c r="G97" i="2"/>
  <c r="H97" i="2" s="1"/>
  <c r="D39" i="2"/>
  <c r="E39" i="2"/>
  <c r="F39" i="2"/>
  <c r="G39" i="2"/>
  <c r="H39" i="2" s="1"/>
  <c r="D98" i="2"/>
  <c r="E98" i="2"/>
  <c r="F98" i="2"/>
  <c r="G98" i="2"/>
  <c r="H98" i="2" s="1"/>
  <c r="D40" i="2"/>
  <c r="E40" i="2"/>
  <c r="F40" i="2"/>
  <c r="G40" i="2"/>
  <c r="H40" i="2" s="1"/>
  <c r="D99" i="2"/>
  <c r="E99" i="2"/>
  <c r="F99" i="2"/>
  <c r="G99" i="2"/>
  <c r="H99" i="2" s="1"/>
  <c r="D41" i="2"/>
  <c r="E41" i="2"/>
  <c r="F41" i="2"/>
  <c r="G41" i="2"/>
  <c r="H41" i="2" s="1"/>
  <c r="D100" i="2"/>
  <c r="E100" i="2"/>
  <c r="F100" i="2"/>
  <c r="G100" i="2"/>
  <c r="H100" i="2" s="1"/>
  <c r="D42" i="2"/>
  <c r="E42" i="2"/>
  <c r="F42" i="2"/>
  <c r="G42" i="2"/>
  <c r="H42" i="2" s="1"/>
  <c r="D101" i="2"/>
  <c r="E101" i="2"/>
  <c r="F101" i="2"/>
  <c r="G101" i="2"/>
  <c r="H101" i="2" s="1"/>
  <c r="D43" i="2"/>
  <c r="E43" i="2"/>
  <c r="F43" i="2"/>
  <c r="G43" i="2"/>
  <c r="H43" i="2" s="1"/>
  <c r="D102" i="2"/>
  <c r="E102" i="2"/>
  <c r="F102" i="2"/>
  <c r="G102" i="2"/>
  <c r="H102" i="2" s="1"/>
  <c r="D44" i="2"/>
  <c r="E44" i="2"/>
  <c r="F44" i="2"/>
  <c r="G44" i="2"/>
  <c r="H44" i="2" s="1"/>
  <c r="D103" i="2"/>
  <c r="E103" i="2"/>
  <c r="F103" i="2"/>
  <c r="G103" i="2"/>
  <c r="H103" i="2" s="1"/>
  <c r="D45" i="2"/>
  <c r="E45" i="2"/>
  <c r="F45" i="2"/>
  <c r="G45" i="2"/>
  <c r="H45" i="2" s="1"/>
  <c r="D104" i="2"/>
  <c r="E104" i="2"/>
  <c r="F104" i="2"/>
  <c r="G104" i="2"/>
  <c r="H104" i="2" s="1"/>
  <c r="D46" i="2"/>
  <c r="E46" i="2"/>
  <c r="F46" i="2"/>
  <c r="G46" i="2"/>
  <c r="H46" i="2" s="1"/>
  <c r="D105" i="2"/>
  <c r="E105" i="2"/>
  <c r="F105" i="2"/>
  <c r="G105" i="2"/>
  <c r="H105" i="2" s="1"/>
  <c r="D47" i="2"/>
  <c r="E47" i="2"/>
  <c r="F47" i="2"/>
  <c r="G47" i="2"/>
  <c r="H47" i="2" s="1"/>
  <c r="D106" i="2"/>
  <c r="E106" i="2"/>
  <c r="F106" i="2"/>
  <c r="G106" i="2"/>
  <c r="H106" i="2" s="1"/>
  <c r="D48" i="2"/>
  <c r="E48" i="2"/>
  <c r="F48" i="2"/>
  <c r="G48" i="2"/>
  <c r="H48" i="2" s="1"/>
  <c r="D107" i="2"/>
  <c r="E107" i="2"/>
  <c r="F107" i="2"/>
  <c r="G107" i="2"/>
  <c r="H107" i="2" s="1"/>
  <c r="D49" i="2"/>
  <c r="E49" i="2"/>
  <c r="F49" i="2"/>
  <c r="G49" i="2"/>
  <c r="H49" i="2" s="1"/>
  <c r="D108" i="2"/>
  <c r="E108" i="2"/>
  <c r="F108" i="2"/>
  <c r="G108" i="2"/>
  <c r="H108" i="2" s="1"/>
  <c r="D50" i="2"/>
  <c r="E50" i="2"/>
  <c r="F50" i="2"/>
  <c r="G50" i="2"/>
  <c r="H50" i="2" s="1"/>
  <c r="D109" i="2"/>
  <c r="E109" i="2"/>
  <c r="F109" i="2"/>
  <c r="G109" i="2"/>
  <c r="H109" i="2" s="1"/>
  <c r="D51" i="2"/>
  <c r="E51" i="2"/>
  <c r="F51" i="2"/>
  <c r="G51" i="2"/>
  <c r="H51" i="2" s="1"/>
  <c r="D110" i="2"/>
  <c r="E110" i="2"/>
  <c r="F110" i="2"/>
  <c r="G110" i="2"/>
  <c r="H110" i="2" s="1"/>
  <c r="D52" i="2"/>
  <c r="E52" i="2"/>
  <c r="F52" i="2"/>
  <c r="G52" i="2"/>
  <c r="H52" i="2" s="1"/>
  <c r="D111" i="2"/>
  <c r="E111" i="2"/>
  <c r="F111" i="2"/>
  <c r="G111" i="2"/>
  <c r="H111" i="2" s="1"/>
  <c r="D53" i="2"/>
  <c r="E53" i="2"/>
  <c r="F53" i="2"/>
  <c r="G53" i="2"/>
  <c r="H53" i="2" s="1"/>
  <c r="D112" i="2"/>
  <c r="E112" i="2"/>
  <c r="F112" i="2"/>
  <c r="G112" i="2"/>
  <c r="H112" i="2" s="1"/>
  <c r="D54" i="2"/>
  <c r="E54" i="2"/>
  <c r="F54" i="2"/>
  <c r="G54" i="2"/>
  <c r="H54" i="2" s="1"/>
  <c r="K32" i="2"/>
  <c r="K2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S56" i="2" s="1"/>
  <c r="V57" i="2"/>
  <c r="V58" i="2"/>
  <c r="V59" i="2"/>
  <c r="V60" i="2"/>
  <c r="V61" i="2"/>
  <c r="S61" i="2" s="1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4" i="2"/>
  <c r="R55" i="2" l="1"/>
  <c r="R121" i="2"/>
  <c r="R63" i="2"/>
  <c r="R62" i="2"/>
  <c r="Q119" i="2"/>
  <c r="R118" i="2"/>
  <c r="Q117" i="2"/>
  <c r="R116" i="2"/>
  <c r="Q115" i="2"/>
  <c r="R61" i="2"/>
  <c r="R114" i="2"/>
  <c r="R113" i="2"/>
  <c r="Q120" i="2"/>
  <c r="R60" i="2"/>
  <c r="R59" i="2"/>
  <c r="R58" i="2"/>
  <c r="R57" i="2"/>
  <c r="R56" i="2"/>
  <c r="U109" i="2"/>
  <c r="T57" i="2"/>
  <c r="U107" i="2"/>
  <c r="S59" i="2"/>
  <c r="T56" i="2"/>
  <c r="Q123" i="2"/>
  <c r="U123" i="2"/>
  <c r="U121" i="2"/>
  <c r="T58" i="2"/>
  <c r="T123" i="2"/>
  <c r="S60" i="2"/>
  <c r="S58" i="2"/>
  <c r="S57" i="2"/>
  <c r="T55" i="2"/>
  <c r="U104" i="2"/>
  <c r="T60" i="2"/>
  <c r="S123" i="2"/>
  <c r="T61" i="2"/>
  <c r="T59" i="2"/>
  <c r="S55" i="2"/>
  <c r="S122" i="2"/>
  <c r="T63" i="2"/>
  <c r="U119" i="2"/>
  <c r="Q61" i="2"/>
  <c r="Q60" i="2"/>
  <c r="Q59" i="2"/>
  <c r="Q58" i="2"/>
  <c r="U106" i="2"/>
  <c r="Q55" i="2"/>
  <c r="S113" i="2"/>
  <c r="S63" i="2"/>
  <c r="S121" i="2"/>
  <c r="T62" i="2"/>
  <c r="U117" i="2"/>
  <c r="U115" i="2"/>
  <c r="U113" i="2"/>
  <c r="U111" i="2"/>
  <c r="Q57" i="2"/>
  <c r="Q56" i="2"/>
  <c r="S114" i="2"/>
  <c r="U105" i="2"/>
  <c r="Q113" i="2"/>
  <c r="Q62" i="2"/>
  <c r="Q63" i="2"/>
  <c r="S62" i="2"/>
  <c r="Q114" i="2"/>
  <c r="U120" i="2"/>
  <c r="Q121" i="2"/>
  <c r="U114" i="2"/>
  <c r="Q118" i="2"/>
  <c r="U110" i="2"/>
  <c r="Q116" i="2"/>
  <c r="T122" i="2"/>
  <c r="T121" i="2"/>
  <c r="T120" i="2"/>
  <c r="T119" i="2"/>
  <c r="T118" i="2"/>
  <c r="T117" i="2"/>
  <c r="T116" i="2"/>
  <c r="T115" i="2"/>
  <c r="T114" i="2"/>
  <c r="T113" i="2"/>
  <c r="S120" i="2"/>
  <c r="S119" i="2"/>
  <c r="S118" i="2"/>
  <c r="S117" i="2"/>
  <c r="S116" i="2"/>
  <c r="S115" i="2"/>
  <c r="R119" i="2"/>
  <c r="R117" i="2"/>
  <c r="R115" i="2"/>
  <c r="R122" i="2"/>
  <c r="R120" i="2"/>
  <c r="U122" i="2"/>
  <c r="U118" i="2"/>
  <c r="U116" i="2"/>
  <c r="U112" i="2"/>
  <c r="U108" i="2"/>
  <c r="P64" i="2"/>
  <c r="P65" i="2"/>
  <c r="P4" i="2"/>
  <c r="P8" i="2"/>
  <c r="P6" i="2"/>
  <c r="P67" i="2"/>
  <c r="P66" i="2"/>
  <c r="P9" i="2"/>
  <c r="P5" i="2"/>
  <c r="P10" i="2"/>
  <c r="P68" i="2"/>
  <c r="P69" i="2"/>
  <c r="P70" i="2"/>
  <c r="P71" i="2"/>
  <c r="P11" i="2"/>
  <c r="P13" i="2"/>
  <c r="Q13" i="2" s="1"/>
  <c r="R13" i="2" s="1"/>
  <c r="P72" i="2"/>
  <c r="P12" i="2"/>
  <c r="P73" i="2"/>
  <c r="P14" i="2"/>
  <c r="P74" i="2"/>
  <c r="P15" i="2"/>
  <c r="P16" i="2"/>
  <c r="P75" i="2"/>
  <c r="P17" i="2"/>
  <c r="P76" i="2"/>
  <c r="P18" i="2"/>
  <c r="P77" i="2"/>
  <c r="P19" i="2"/>
  <c r="P78" i="2"/>
  <c r="P20" i="2"/>
  <c r="P79" i="2"/>
  <c r="P21" i="2"/>
  <c r="P80" i="2"/>
  <c r="P22" i="2"/>
  <c r="P81" i="2"/>
  <c r="P23" i="2"/>
  <c r="P82" i="2"/>
  <c r="P24" i="2"/>
  <c r="P83" i="2"/>
  <c r="P25" i="2"/>
  <c r="P84" i="2"/>
  <c r="P26" i="2"/>
  <c r="P85" i="2"/>
  <c r="P27" i="2"/>
  <c r="P86" i="2"/>
  <c r="P28" i="2"/>
  <c r="P87" i="2"/>
  <c r="P29" i="2"/>
  <c r="P88" i="2"/>
  <c r="P30" i="2"/>
  <c r="P89" i="2"/>
  <c r="P31" i="2"/>
  <c r="P90" i="2"/>
  <c r="P32" i="2"/>
  <c r="P91" i="2"/>
  <c r="P33" i="2"/>
  <c r="P92" i="2"/>
  <c r="P34" i="2"/>
  <c r="P93" i="2"/>
  <c r="P35" i="2"/>
  <c r="P94" i="2"/>
  <c r="P36" i="2"/>
  <c r="P95" i="2"/>
  <c r="P37" i="2"/>
  <c r="P96" i="2"/>
  <c r="P38" i="2"/>
  <c r="P97" i="2"/>
  <c r="P39" i="2"/>
  <c r="P98" i="2"/>
  <c r="P40" i="2"/>
  <c r="P99" i="2"/>
  <c r="P41" i="2"/>
  <c r="P100" i="2"/>
  <c r="P42" i="2"/>
  <c r="P101" i="2"/>
  <c r="P43" i="2"/>
  <c r="P102" i="2"/>
  <c r="P44" i="2"/>
  <c r="P103" i="2"/>
  <c r="P45" i="2"/>
  <c r="P104" i="2"/>
  <c r="P46" i="2"/>
  <c r="P105" i="2"/>
  <c r="P47" i="2"/>
  <c r="P106" i="2"/>
  <c r="P48" i="2"/>
  <c r="P107" i="2"/>
  <c r="P49" i="2"/>
  <c r="P108" i="2"/>
  <c r="P50" i="2"/>
  <c r="P109" i="2"/>
  <c r="P51" i="2"/>
  <c r="P110" i="2"/>
  <c r="P52" i="2"/>
  <c r="P111" i="2"/>
  <c r="P53" i="2"/>
  <c r="P112" i="2"/>
  <c r="P54" i="2"/>
  <c r="P7" i="2"/>
  <c r="S22" i="2"/>
  <c r="Q26" i="2"/>
  <c r="Q80" i="2"/>
  <c r="S33" i="2"/>
  <c r="R94" i="2"/>
  <c r="S96" i="2"/>
  <c r="Q38" i="2"/>
  <c r="S41" i="2"/>
  <c r="R43" i="2"/>
  <c r="R103" i="2"/>
  <c r="R104" i="2"/>
  <c r="T106" i="2"/>
  <c r="R107" i="2"/>
  <c r="R108" i="2"/>
  <c r="R111" i="2"/>
  <c r="R112" i="2"/>
  <c r="K33" i="2"/>
  <c r="K92" i="2"/>
  <c r="K34" i="2"/>
  <c r="K93" i="2"/>
  <c r="K35" i="2"/>
  <c r="K94" i="2"/>
  <c r="K36" i="2"/>
  <c r="K95" i="2"/>
  <c r="K37" i="2"/>
  <c r="K96" i="2"/>
  <c r="K38" i="2"/>
  <c r="K97" i="2"/>
  <c r="K39" i="2"/>
  <c r="K98" i="2"/>
  <c r="K40" i="2"/>
  <c r="K99" i="2"/>
  <c r="K41" i="2"/>
  <c r="K100" i="2"/>
  <c r="K42" i="2"/>
  <c r="K101" i="2"/>
  <c r="K43" i="2"/>
  <c r="K102" i="2"/>
  <c r="K44" i="2"/>
  <c r="K103" i="2"/>
  <c r="K45" i="2"/>
  <c r="K104" i="2"/>
  <c r="K46" i="2"/>
  <c r="K105" i="2"/>
  <c r="K47" i="2"/>
  <c r="K106" i="2"/>
  <c r="K48" i="2"/>
  <c r="K107" i="2"/>
  <c r="K49" i="2"/>
  <c r="K108" i="2"/>
  <c r="K50" i="2"/>
  <c r="K109" i="2"/>
  <c r="K51" i="2"/>
  <c r="K110" i="2"/>
  <c r="K52" i="2"/>
  <c r="K111" i="2"/>
  <c r="K53" i="2"/>
  <c r="K112" i="2"/>
  <c r="K54" i="2"/>
  <c r="F65" i="2"/>
  <c r="F66" i="2"/>
  <c r="F67" i="2"/>
  <c r="F70" i="2"/>
  <c r="F72" i="2"/>
  <c r="F10" i="2"/>
  <c r="F5" i="2"/>
  <c r="F73" i="2"/>
  <c r="F13" i="2"/>
  <c r="F6" i="2"/>
  <c r="F12" i="2"/>
  <c r="F15" i="2"/>
  <c r="F14" i="2"/>
  <c r="F9" i="2"/>
  <c r="F64" i="2"/>
  <c r="F74" i="2"/>
  <c r="F68" i="2"/>
  <c r="F8" i="2"/>
  <c r="F71" i="2"/>
  <c r="F69" i="2"/>
  <c r="F11" i="2"/>
  <c r="F7" i="2"/>
  <c r="F4" i="2"/>
  <c r="K17" i="2"/>
  <c r="D65" i="2"/>
  <c r="E65" i="2" s="1"/>
  <c r="G65" i="2" s="1"/>
  <c r="H65" i="2" s="1"/>
  <c r="K26" i="2"/>
  <c r="D66" i="2"/>
  <c r="E66" i="2" s="1"/>
  <c r="G66" i="2" s="1"/>
  <c r="H66" i="2" s="1"/>
  <c r="K19" i="2"/>
  <c r="D67" i="2"/>
  <c r="E67" i="2" s="1"/>
  <c r="G67" i="2" s="1"/>
  <c r="H67" i="2" s="1"/>
  <c r="K16" i="2"/>
  <c r="D70" i="2"/>
  <c r="E70" i="2" s="1"/>
  <c r="G70" i="2" s="1"/>
  <c r="H70" i="2" s="1"/>
  <c r="K70" i="2" s="1"/>
  <c r="D72" i="2"/>
  <c r="E72" i="2" s="1"/>
  <c r="G72" i="2" s="1"/>
  <c r="H72" i="2" s="1"/>
  <c r="K72" i="2" s="1"/>
  <c r="D10" i="2"/>
  <c r="E10" i="2" s="1"/>
  <c r="G10" i="2" s="1"/>
  <c r="H10" i="2" s="1"/>
  <c r="D5" i="2"/>
  <c r="E5" i="2" s="1"/>
  <c r="G5" i="2" s="1"/>
  <c r="H5" i="2" s="1"/>
  <c r="K5" i="2" s="1"/>
  <c r="K79" i="2"/>
  <c r="D73" i="2"/>
  <c r="E73" i="2" s="1"/>
  <c r="G73" i="2" s="1"/>
  <c r="H73" i="2" s="1"/>
  <c r="K73" i="2" s="1"/>
  <c r="D13" i="2"/>
  <c r="E13" i="2" s="1"/>
  <c r="G13" i="2" s="1"/>
  <c r="H13" i="2" s="1"/>
  <c r="D6" i="2"/>
  <c r="E6" i="2" s="1"/>
  <c r="G6" i="2" s="1"/>
  <c r="H6" i="2" s="1"/>
  <c r="K6" i="2" s="1"/>
  <c r="K88" i="2"/>
  <c r="D12" i="2"/>
  <c r="E12" i="2" s="1"/>
  <c r="G12" i="2" s="1"/>
  <c r="H12" i="2" s="1"/>
  <c r="D15" i="2"/>
  <c r="E15" i="2" s="1"/>
  <c r="G15" i="2" s="1"/>
  <c r="H15" i="2" s="1"/>
  <c r="K15" i="2" s="1"/>
  <c r="D14" i="2"/>
  <c r="E14" i="2" s="1"/>
  <c r="G14" i="2" s="1"/>
  <c r="H14" i="2" s="1"/>
  <c r="K14" i="2" s="1"/>
  <c r="D9" i="2"/>
  <c r="E9" i="2" s="1"/>
  <c r="G9" i="2" s="1"/>
  <c r="H9" i="2" s="1"/>
  <c r="K9" i="2" s="1"/>
  <c r="D64" i="2"/>
  <c r="E64" i="2" s="1"/>
  <c r="G64" i="2" s="1"/>
  <c r="H64" i="2" s="1"/>
  <c r="D74" i="2"/>
  <c r="E74" i="2" s="1"/>
  <c r="G74" i="2" s="1"/>
  <c r="H74" i="2" s="1"/>
  <c r="D68" i="2"/>
  <c r="E68" i="2" s="1"/>
  <c r="G68" i="2" s="1"/>
  <c r="H68" i="2" s="1"/>
  <c r="K68" i="2" s="1"/>
  <c r="K89" i="2"/>
  <c r="D8" i="2"/>
  <c r="E8" i="2" s="1"/>
  <c r="G8" i="2" s="1"/>
  <c r="H8" i="2" s="1"/>
  <c r="K86" i="2"/>
  <c r="D71" i="2"/>
  <c r="E71" i="2" s="1"/>
  <c r="G71" i="2" s="1"/>
  <c r="H71" i="2" s="1"/>
  <c r="K71" i="2" s="1"/>
  <c r="K18" i="2"/>
  <c r="D69" i="2"/>
  <c r="E69" i="2" s="1"/>
  <c r="G69" i="2" s="1"/>
  <c r="H69" i="2" s="1"/>
  <c r="K69" i="2" s="1"/>
  <c r="K22" i="2"/>
  <c r="K28" i="2"/>
  <c r="D11" i="2"/>
  <c r="E11" i="2" s="1"/>
  <c r="G11" i="2" s="1"/>
  <c r="H11" i="2" s="1"/>
  <c r="K11" i="2" s="1"/>
  <c r="K21" i="2"/>
  <c r="K84" i="2"/>
  <c r="K25" i="2"/>
  <c r="D7" i="2"/>
  <c r="E7" i="2" s="1"/>
  <c r="G7" i="2" s="1"/>
  <c r="H7" i="2" s="1"/>
  <c r="K7" i="2" s="1"/>
  <c r="D4" i="2"/>
  <c r="E4" i="2" s="1"/>
  <c r="G4" i="2" s="1"/>
  <c r="H4" i="2" s="1"/>
  <c r="K4" i="2" s="1"/>
  <c r="K87" i="2"/>
  <c r="K91" i="2"/>
  <c r="Q75" i="2" l="1"/>
  <c r="Q16" i="2"/>
  <c r="R16" i="2" s="1"/>
  <c r="R83" i="2"/>
  <c r="Q64" i="2"/>
  <c r="R64" i="2" s="1"/>
  <c r="Q85" i="2"/>
  <c r="Q8" i="2"/>
  <c r="R8" i="2" s="1"/>
  <c r="R24" i="2"/>
  <c r="Q37" i="2"/>
  <c r="Q12" i="2"/>
  <c r="R12" i="2" s="1"/>
  <c r="U103" i="2"/>
  <c r="R52" i="2"/>
  <c r="R50" i="2"/>
  <c r="R48" i="2"/>
  <c r="U87" i="2"/>
  <c r="R79" i="2"/>
  <c r="T88" i="2"/>
  <c r="T43" i="2"/>
  <c r="R77" i="2"/>
  <c r="S24" i="2"/>
  <c r="S82" i="2"/>
  <c r="Q19" i="2"/>
  <c r="T110" i="2"/>
  <c r="S23" i="2"/>
  <c r="T23" i="2"/>
  <c r="S26" i="2"/>
  <c r="R106" i="2"/>
  <c r="R23" i="2"/>
  <c r="Q5" i="2"/>
  <c r="R5" i="2" s="1"/>
  <c r="T102" i="2"/>
  <c r="T98" i="2"/>
  <c r="Q17" i="2"/>
  <c r="Q31" i="2"/>
  <c r="Q39" i="2"/>
  <c r="T92" i="2"/>
  <c r="T76" i="2"/>
  <c r="Q25" i="2"/>
  <c r="S20" i="2"/>
  <c r="Q73" i="2"/>
  <c r="T112" i="2"/>
  <c r="T104" i="2"/>
  <c r="T33" i="2"/>
  <c r="R21" i="2"/>
  <c r="U90" i="2"/>
  <c r="Q74" i="2"/>
  <c r="R74" i="2" s="1"/>
  <c r="U102" i="2"/>
  <c r="S110" i="2"/>
  <c r="S108" i="2"/>
  <c r="S106" i="2"/>
  <c r="U86" i="2"/>
  <c r="Q43" i="2"/>
  <c r="S87" i="2"/>
  <c r="Q91" i="2"/>
  <c r="T80" i="2"/>
  <c r="R85" i="2"/>
  <c r="T85" i="2"/>
  <c r="T19" i="2"/>
  <c r="Q99" i="2"/>
  <c r="Q97" i="2"/>
  <c r="S29" i="2"/>
  <c r="S42" i="2"/>
  <c r="Q4" i="2"/>
  <c r="R4" i="2" s="1"/>
  <c r="U101" i="2"/>
  <c r="T51" i="2"/>
  <c r="T49" i="2"/>
  <c r="T47" i="2"/>
  <c r="U85" i="2"/>
  <c r="T100" i="2"/>
  <c r="Q35" i="2"/>
  <c r="S30" i="2"/>
  <c r="S32" i="2"/>
  <c r="T90" i="2"/>
  <c r="S34" i="2"/>
  <c r="S18" i="2"/>
  <c r="S44" i="2"/>
  <c r="S36" i="2"/>
  <c r="T111" i="2"/>
  <c r="R110" i="2"/>
  <c r="T108" i="2"/>
  <c r="Q107" i="2"/>
  <c r="R105" i="2"/>
  <c r="T103" i="2"/>
  <c r="Q42" i="2"/>
  <c r="T38" i="2"/>
  <c r="R96" i="2"/>
  <c r="Q94" i="2"/>
  <c r="R27" i="2"/>
  <c r="U70" i="2"/>
  <c r="Q84" i="2"/>
  <c r="R82" i="2"/>
  <c r="Q111" i="2"/>
  <c r="R109" i="2"/>
  <c r="T107" i="2"/>
  <c r="Q103" i="2"/>
  <c r="Q101" i="2"/>
  <c r="Q93" i="2"/>
  <c r="R28" i="2"/>
  <c r="S72" i="2"/>
  <c r="S40" i="2"/>
  <c r="U55" i="2"/>
  <c r="T78" i="2"/>
  <c r="Q27" i="2"/>
  <c r="T28" i="2"/>
  <c r="Q29" i="2"/>
  <c r="Q71" i="2"/>
  <c r="R71" i="2" s="1"/>
  <c r="Q67" i="2"/>
  <c r="R67" i="2" s="1"/>
  <c r="Q109" i="2"/>
  <c r="T105" i="2"/>
  <c r="T42" i="2"/>
  <c r="R40" i="2"/>
  <c r="U75" i="2"/>
  <c r="T27" i="2"/>
  <c r="S84" i="2"/>
  <c r="S71" i="2"/>
  <c r="U100" i="2"/>
  <c r="U96" i="2"/>
  <c r="U92" i="2"/>
  <c r="U88" i="2"/>
  <c r="U84" i="2"/>
  <c r="Q41" i="2"/>
  <c r="Q33" i="2"/>
  <c r="T94" i="2"/>
  <c r="T82" i="2"/>
  <c r="Q23" i="2"/>
  <c r="T96" i="2"/>
  <c r="T84" i="2"/>
  <c r="Q21" i="2"/>
  <c r="S38" i="2"/>
  <c r="T109" i="2"/>
  <c r="Q105" i="2"/>
  <c r="T101" i="2"/>
  <c r="T41" i="2"/>
  <c r="R38" i="2"/>
  <c r="Q96" i="2"/>
  <c r="T93" i="2"/>
  <c r="S91" i="2"/>
  <c r="Q87" i="2"/>
  <c r="U71" i="2"/>
  <c r="T26" i="2"/>
  <c r="U66" i="2"/>
  <c r="S21" i="2"/>
  <c r="Q69" i="2"/>
  <c r="R69" i="2" s="1"/>
  <c r="R73" i="2"/>
  <c r="S15" i="2"/>
  <c r="U53" i="2" s="1"/>
  <c r="S9" i="2"/>
  <c r="U57" i="2"/>
  <c r="R89" i="2"/>
  <c r="T86" i="2"/>
  <c r="U68" i="2"/>
  <c r="R95" i="2"/>
  <c r="R81" i="2"/>
  <c r="Q54" i="2"/>
  <c r="S53" i="2"/>
  <c r="Q52" i="2"/>
  <c r="S51" i="2"/>
  <c r="Q50" i="2"/>
  <c r="S49" i="2"/>
  <c r="Q48" i="2"/>
  <c r="S47" i="2"/>
  <c r="Q46" i="2"/>
  <c r="S45" i="2"/>
  <c r="S100" i="2"/>
  <c r="S99" i="2"/>
  <c r="R98" i="2"/>
  <c r="R39" i="2"/>
  <c r="U91" i="2"/>
  <c r="U89" i="2"/>
  <c r="T35" i="2"/>
  <c r="T34" i="2"/>
  <c r="S92" i="2"/>
  <c r="R32" i="2"/>
  <c r="R90" i="2"/>
  <c r="R31" i="2"/>
  <c r="Q89" i="2"/>
  <c r="Q30" i="2"/>
  <c r="Q88" i="2"/>
  <c r="U74" i="2"/>
  <c r="U73" i="2"/>
  <c r="S25" i="2"/>
  <c r="S83" i="2"/>
  <c r="Q81" i="2"/>
  <c r="Q22" i="2"/>
  <c r="U59" i="2"/>
  <c r="U58" i="2"/>
  <c r="T77" i="2"/>
  <c r="T18" i="2"/>
  <c r="S76" i="2"/>
  <c r="S17" i="2"/>
  <c r="Q11" i="2"/>
  <c r="R11" i="2" s="1"/>
  <c r="S70" i="2"/>
  <c r="S5" i="2"/>
  <c r="U46" i="2"/>
  <c r="S4" i="2"/>
  <c r="U44" i="2" s="1"/>
  <c r="U42" i="2"/>
  <c r="S73" i="2"/>
  <c r="U52" i="2" s="1"/>
  <c r="S69" i="2"/>
  <c r="U64" i="2"/>
  <c r="R93" i="2"/>
  <c r="U80" i="2"/>
  <c r="R101" i="2"/>
  <c r="U56" i="2"/>
  <c r="R87" i="2"/>
  <c r="S7" i="2"/>
  <c r="T54" i="2"/>
  <c r="Q112" i="2"/>
  <c r="R53" i="2"/>
  <c r="S111" i="2"/>
  <c r="T52" i="2"/>
  <c r="Q110" i="2"/>
  <c r="R51" i="2"/>
  <c r="S109" i="2"/>
  <c r="T50" i="2"/>
  <c r="Q108" i="2"/>
  <c r="R49" i="2"/>
  <c r="S107" i="2"/>
  <c r="T48" i="2"/>
  <c r="Q106" i="2"/>
  <c r="R47" i="2"/>
  <c r="S105" i="2"/>
  <c r="T46" i="2"/>
  <c r="Q104" i="2"/>
  <c r="R45" i="2"/>
  <c r="S103" i="2"/>
  <c r="T44" i="2"/>
  <c r="S102" i="2"/>
  <c r="S43" i="2"/>
  <c r="S101" i="2"/>
  <c r="R42" i="2"/>
  <c r="R100" i="2"/>
  <c r="R41" i="2"/>
  <c r="Q40" i="2"/>
  <c r="Q98" i="2"/>
  <c r="U95" i="2"/>
  <c r="U94" i="2"/>
  <c r="U93" i="2"/>
  <c r="T37" i="2"/>
  <c r="T95" i="2"/>
  <c r="T36" i="2"/>
  <c r="S94" i="2"/>
  <c r="S35" i="2"/>
  <c r="S93" i="2"/>
  <c r="R34" i="2"/>
  <c r="R92" i="2"/>
  <c r="R33" i="2"/>
  <c r="Q32" i="2"/>
  <c r="Q90" i="2"/>
  <c r="U79" i="2"/>
  <c r="U78" i="2"/>
  <c r="U77" i="2"/>
  <c r="T29" i="2"/>
  <c r="T87" i="2"/>
  <c r="S86" i="2"/>
  <c r="S27" i="2"/>
  <c r="S85" i="2"/>
  <c r="R26" i="2"/>
  <c r="R84" i="2"/>
  <c r="R25" i="2"/>
  <c r="Q83" i="2"/>
  <c r="Q24" i="2"/>
  <c r="Q82" i="2"/>
  <c r="U63" i="2"/>
  <c r="U62" i="2"/>
  <c r="U61" i="2"/>
  <c r="T21" i="2"/>
  <c r="T79" i="2"/>
  <c r="T20" i="2"/>
  <c r="S78" i="2"/>
  <c r="S19" i="2"/>
  <c r="S77" i="2"/>
  <c r="R18" i="2"/>
  <c r="R76" i="2"/>
  <c r="R17" i="2"/>
  <c r="Q15" i="2"/>
  <c r="R15" i="2" s="1"/>
  <c r="S14" i="2"/>
  <c r="Q70" i="2"/>
  <c r="S6" i="2"/>
  <c r="U76" i="2"/>
  <c r="R99" i="2"/>
  <c r="U72" i="2"/>
  <c r="R97" i="2"/>
  <c r="S54" i="2"/>
  <c r="Q53" i="2"/>
  <c r="S52" i="2"/>
  <c r="Q51" i="2"/>
  <c r="S50" i="2"/>
  <c r="Q49" i="2"/>
  <c r="S48" i="2"/>
  <c r="Q47" i="2"/>
  <c r="S46" i="2"/>
  <c r="Q45" i="2"/>
  <c r="R44" i="2"/>
  <c r="R102" i="2"/>
  <c r="Q100" i="2"/>
  <c r="U99" i="2"/>
  <c r="U98" i="2"/>
  <c r="U97" i="2"/>
  <c r="T39" i="2"/>
  <c r="T97" i="2"/>
  <c r="S37" i="2"/>
  <c r="S95" i="2"/>
  <c r="R36" i="2"/>
  <c r="R35" i="2"/>
  <c r="Q34" i="2"/>
  <c r="Q92" i="2"/>
  <c r="U83" i="2"/>
  <c r="U82" i="2"/>
  <c r="U81" i="2"/>
  <c r="T31" i="2"/>
  <c r="T89" i="2"/>
  <c r="T30" i="2"/>
  <c r="S88" i="2"/>
  <c r="R86" i="2"/>
  <c r="U67" i="2"/>
  <c r="U65" i="2"/>
  <c r="T81" i="2"/>
  <c r="T22" i="2"/>
  <c r="S80" i="2"/>
  <c r="S79" i="2"/>
  <c r="R20" i="2"/>
  <c r="R78" i="2"/>
  <c r="R19" i="2"/>
  <c r="Q77" i="2"/>
  <c r="Q18" i="2"/>
  <c r="Q76" i="2"/>
  <c r="R75" i="2"/>
  <c r="Q14" i="2"/>
  <c r="R14" i="2" s="1"/>
  <c r="Q10" i="2"/>
  <c r="R10" i="2" s="1"/>
  <c r="Q6" i="2"/>
  <c r="R6" i="2" s="1"/>
  <c r="Q72" i="2"/>
  <c r="Q68" i="2"/>
  <c r="R68" i="2" s="1"/>
  <c r="Q66" i="2"/>
  <c r="S75" i="2"/>
  <c r="S28" i="2"/>
  <c r="U60" i="2"/>
  <c r="R91" i="2"/>
  <c r="R54" i="2"/>
  <c r="S112" i="2"/>
  <c r="T53" i="2"/>
  <c r="U30" i="2"/>
  <c r="R46" i="2"/>
  <c r="S104" i="2"/>
  <c r="T45" i="2"/>
  <c r="Q44" i="2"/>
  <c r="Q102" i="2"/>
  <c r="T99" i="2"/>
  <c r="T40" i="2"/>
  <c r="S98" i="2"/>
  <c r="S39" i="2"/>
  <c r="S97" i="2"/>
  <c r="R37" i="2"/>
  <c r="Q95" i="2"/>
  <c r="Q36" i="2"/>
  <c r="T91" i="2"/>
  <c r="T32" i="2"/>
  <c r="S90" i="2"/>
  <c r="S31" i="2"/>
  <c r="S89" i="2"/>
  <c r="R30" i="2"/>
  <c r="R88" i="2"/>
  <c r="R29" i="2"/>
  <c r="Q28" i="2"/>
  <c r="Q86" i="2"/>
  <c r="U69" i="2"/>
  <c r="T25" i="2"/>
  <c r="T83" i="2"/>
  <c r="T24" i="2"/>
  <c r="S81" i="2"/>
  <c r="R22" i="2"/>
  <c r="R80" i="2"/>
  <c r="Q79" i="2"/>
  <c r="Q20" i="2"/>
  <c r="Q78" i="2"/>
  <c r="T17" i="2"/>
  <c r="S11" i="2"/>
  <c r="S68" i="2"/>
  <c r="Q9" i="2"/>
  <c r="R9" i="2" s="1"/>
  <c r="Q65" i="2"/>
  <c r="R65" i="2" s="1"/>
  <c r="S16" i="2"/>
  <c r="U54" i="2" s="1"/>
  <c r="T75" i="2"/>
  <c r="U45" i="2"/>
  <c r="U50" i="2"/>
  <c r="Q7" i="2"/>
  <c r="K90" i="2"/>
  <c r="K80" i="2"/>
  <c r="K64" i="2"/>
  <c r="S64" i="2" s="1"/>
  <c r="K31" i="2"/>
  <c r="K75" i="2"/>
  <c r="K20" i="2"/>
  <c r="K30" i="2"/>
  <c r="K77" i="2"/>
  <c r="K85" i="2"/>
  <c r="K78" i="2"/>
  <c r="K12" i="2"/>
  <c r="S12" i="2" s="1"/>
  <c r="K13" i="2"/>
  <c r="S13" i="2" s="1"/>
  <c r="K83" i="2"/>
  <c r="K67" i="2"/>
  <c r="S67" i="2" s="1"/>
  <c r="U47" i="2" s="1"/>
  <c r="K81" i="2"/>
  <c r="K82" i="2"/>
  <c r="K23" i="2"/>
  <c r="K8" i="2"/>
  <c r="S8" i="2" s="1"/>
  <c r="U29" i="2" s="1"/>
  <c r="K74" i="2"/>
  <c r="S74" i="2" s="1"/>
  <c r="K27" i="2"/>
  <c r="K10" i="2"/>
  <c r="S10" i="2" s="1"/>
  <c r="U49" i="2" s="1"/>
  <c r="K29" i="2"/>
  <c r="K76" i="2"/>
  <c r="K66" i="2"/>
  <c r="S66" i="2" s="1"/>
  <c r="U48" i="2" s="1"/>
  <c r="K65" i="2"/>
  <c r="S65" i="2" s="1"/>
  <c r="U43" i="2" s="1"/>
  <c r="U21" i="2" l="1"/>
  <c r="U7" i="2"/>
  <c r="U23" i="2"/>
  <c r="U15" i="2"/>
  <c r="U26" i="2"/>
  <c r="U24" i="2"/>
  <c r="U18" i="2"/>
  <c r="U20" i="2"/>
  <c r="U9" i="2"/>
  <c r="U25" i="2"/>
  <c r="U17" i="2"/>
  <c r="U14" i="2"/>
  <c r="U6" i="2"/>
  <c r="U8" i="2"/>
  <c r="U16" i="2"/>
  <c r="U19" i="2"/>
  <c r="U22" i="2"/>
  <c r="U4" i="2"/>
  <c r="U10" i="2"/>
  <c r="U39" i="2"/>
  <c r="U34" i="2"/>
  <c r="U51" i="2"/>
  <c r="U36" i="2"/>
  <c r="U32" i="2"/>
  <c r="R70" i="2"/>
  <c r="U35" i="2"/>
  <c r="U13" i="2"/>
  <c r="R72" i="2"/>
  <c r="U37" i="2"/>
  <c r="U11" i="2"/>
  <c r="U40" i="2"/>
  <c r="U27" i="2"/>
  <c r="T16" i="2" s="1"/>
  <c r="U5" i="2"/>
  <c r="U33" i="2"/>
  <c r="R7" i="2"/>
  <c r="U12" i="2"/>
  <c r="U28" i="2"/>
  <c r="U31" i="2"/>
  <c r="R66" i="2"/>
  <c r="U38" i="2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T13" i="2" l="1"/>
  <c r="T14" i="2"/>
  <c r="T72" i="2"/>
  <c r="T5" i="2"/>
  <c r="T10" i="2"/>
  <c r="T65" i="2"/>
  <c r="T8" i="2"/>
  <c r="T15" i="2"/>
  <c r="T68" i="2"/>
  <c r="T9" i="2"/>
  <c r="T73" i="2"/>
  <c r="T7" i="2"/>
  <c r="T69" i="2"/>
  <c r="T6" i="2"/>
  <c r="T67" i="2"/>
  <c r="T71" i="2"/>
  <c r="T64" i="2"/>
  <c r="T70" i="2"/>
  <c r="T4" i="2"/>
  <c r="T11" i="2"/>
  <c r="T74" i="2"/>
  <c r="T66" i="2"/>
  <c r="T12" i="2"/>
  <c r="U41" i="2"/>
</calcChain>
</file>

<file path=xl/sharedStrings.xml><?xml version="1.0" encoding="utf-8"?>
<sst xmlns="http://schemas.openxmlformats.org/spreadsheetml/2006/main" count="30" uniqueCount="29">
  <si>
    <t>Voornaam</t>
  </si>
  <si>
    <t>Achternaam</t>
  </si>
  <si>
    <t>G1</t>
  </si>
  <si>
    <t>G2</t>
  </si>
  <si>
    <t>G3</t>
  </si>
  <si>
    <t>G4</t>
  </si>
  <si>
    <t>Scratch</t>
  </si>
  <si>
    <t>Totaal</t>
  </si>
  <si>
    <t>Lidnr</t>
  </si>
  <si>
    <t>FORMULE VERBERGEN</t>
  </si>
  <si>
    <t>Basis</t>
  </si>
  <si>
    <t>% Hcp</t>
  </si>
  <si>
    <t>Max</t>
  </si>
  <si>
    <t>Gem. Scratch</t>
  </si>
  <si>
    <t>HCP Game</t>
  </si>
  <si>
    <t>Totaal Handicap</t>
  </si>
  <si>
    <t>Gem. Handicap</t>
  </si>
  <si>
    <t>Gem.</t>
  </si>
  <si>
    <t>Nr.</t>
  </si>
  <si>
    <t xml:space="preserve">3  van  de  4 </t>
  </si>
  <si>
    <t>Jansen</t>
  </si>
  <si>
    <t xml:space="preserve">Wim </t>
  </si>
  <si>
    <t>Wezel</t>
  </si>
  <si>
    <t>Lucassen</t>
  </si>
  <si>
    <t>Theo</t>
  </si>
  <si>
    <t>Sjan</t>
  </si>
  <si>
    <t>Karel</t>
  </si>
  <si>
    <t>Mies</t>
  </si>
  <si>
    <t>Bouwman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</si>
</sst>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0" tint="-0.249977111117893"/>
      <name val="Arial"/>
      <family val="2"/>
    </font>
    <font>
      <b/>
      <sz val="26"/>
      <color rgb="FFFF0000"/>
      <name val="Cooper Black"/>
      <family val="1"/>
    </font>
    <font>
      <b/>
      <sz val="18"/>
      <color rgb="FFFF0000"/>
      <name val="Cooper Black"/>
      <family val="1"/>
    </font>
    <font>
      <b/>
      <sz val="14"/>
      <color rgb="FF0000FF"/>
      <name val="Cooper Black"/>
      <family val="1"/>
    </font>
    <font>
      <b/>
      <sz val="14"/>
      <color rgb="FFFF0000"/>
      <name val="Cooper Black"/>
      <family val="1"/>
    </font>
    <font>
      <b/>
      <sz val="36"/>
      <color rgb="FFCC0000"/>
      <name val="Cooper Black"/>
      <family val="1"/>
    </font>
    <font>
      <b/>
      <sz val="14"/>
      <color rgb="FF000000"/>
      <name val="Cooper Black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2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3" borderId="15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 wrapText="1"/>
    </xf>
    <xf numFmtId="1" fontId="2" fillId="5" borderId="8" xfId="0" applyNumberFormat="1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2" fontId="1" fillId="6" borderId="12" xfId="0" applyNumberFormat="1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2" fontId="1" fillId="6" borderId="15" xfId="0" applyNumberFormat="1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2" fontId="1" fillId="6" borderId="18" xfId="0" applyNumberFormat="1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2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2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Protection="1">
      <protection locked="0"/>
    </xf>
    <xf numFmtId="1" fontId="1" fillId="6" borderId="12" xfId="0" applyNumberFormat="1" applyFont="1" applyFill="1" applyBorder="1" applyAlignment="1">
      <alignment horizontal="center"/>
    </xf>
    <xf numFmtId="1" fontId="1" fillId="6" borderId="15" xfId="0" applyNumberFormat="1" applyFont="1" applyFill="1" applyBorder="1" applyAlignment="1">
      <alignment horizontal="center"/>
    </xf>
    <xf numFmtId="1" fontId="1" fillId="6" borderId="18" xfId="0" applyNumberFormat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/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3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</cellXfs>
  <cellStyles count="1">
    <cellStyle name="Standaard" xfId="0" builtinId="0"/>
  </cellStyles>
  <dxfs count="14">
    <dxf>
      <fill>
        <patternFill>
          <bgColor theme="0"/>
        </patternFill>
      </fill>
    </dxf>
    <dxf>
      <font>
        <b/>
        <i val="0"/>
        <strike val="0"/>
        <color rgb="FFCC0000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b/>
        <i val="0"/>
        <strike val="0"/>
        <color rgb="FFCC0000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  <color theme="0" tint="-0.1499679555650502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strike val="0"/>
        <color rgb="FFCC0000"/>
      </font>
      <fill>
        <patternFill>
          <bgColor rgb="FFFFC7CE"/>
        </patternFill>
      </fill>
    </dxf>
    <dxf>
      <font>
        <b/>
        <i val="0"/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200FF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107852</xdr:colOff>
      <xdr:row>0</xdr:row>
      <xdr:rowOff>140435</xdr:rowOff>
    </xdr:from>
    <xdr:to>
      <xdr:col>8</xdr:col>
      <xdr:colOff>611187</xdr:colOff>
      <xdr:row>1</xdr:row>
      <xdr:rowOff>246063</xdr:rowOff>
    </xdr:to>
    <xdr:sp macro="" textlink="">
      <xdr:nvSpPr>
        <xdr:cNvPr id="2" name="Tekstballon: ova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>
          <a:off x="107852" y="140435"/>
          <a:ext cx="1463773" cy="534253"/>
        </a:xfrm>
        <a:prstGeom prst="wedgeEllipseCallout">
          <a:avLst/>
        </a:prstGeom>
        <a:solidFill>
          <a:srgbClr val="200FF9"/>
        </a:solidFill>
        <a:ln w="3810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="1">
              <a:solidFill>
                <a:schemeClr val="bg1"/>
              </a:solidFill>
              <a:effectLst/>
              <a:latin typeface="Cooper Black" panose="0208090404030B020404" pitchFamily="18" charset="0"/>
              <a:ea typeface="+mn-ea"/>
              <a:cs typeface="+mn-cs"/>
            </a:rPr>
            <a:t>© </a:t>
          </a:r>
          <a:r>
            <a:rPr lang="nl-NL" sz="800" b="0">
              <a:solidFill>
                <a:schemeClr val="bg1"/>
              </a:solidFill>
              <a:effectLst/>
              <a:latin typeface="Cooper Black" panose="0208090404030B020404" pitchFamily="18" charset="0"/>
              <a:ea typeface="+mn-ea"/>
              <a:cs typeface="+mn-cs"/>
            </a:rPr>
            <a:t>HW-Products</a:t>
          </a:r>
          <a:r>
            <a:rPr lang="nl-NL" sz="800" b="1">
              <a:solidFill>
                <a:schemeClr val="bg1"/>
              </a:solidFill>
              <a:effectLst/>
              <a:latin typeface="Cooper Black" panose="0208090404030B020404" pitchFamily="18" charset="0"/>
              <a:ea typeface="+mn-ea"/>
              <a:cs typeface="+mn-cs"/>
            </a:rPr>
            <a:t>            </a:t>
          </a:r>
          <a:r>
            <a:rPr lang="nl-NL" sz="800" b="0">
              <a:solidFill>
                <a:schemeClr val="bg1"/>
              </a:solidFill>
              <a:effectLst/>
              <a:latin typeface="Cooper Black" panose="0208090404030B020404" pitchFamily="18" charset="0"/>
              <a:ea typeface="+mn-ea"/>
              <a:cs typeface="+mn-cs"/>
            </a:rPr>
            <a:t>versie 2.1</a:t>
          </a:r>
        </a:p>
        <a:p>
          <a:pPr algn="l"/>
          <a:endParaRPr lang="nl-NL" sz="1100" b="1">
            <a:solidFill>
              <a:schemeClr val="bg1"/>
            </a:solidFill>
          </a:endParaRPr>
        </a:p>
      </xdr:txBody>
    </xdr:sp>
    <xdr:clientData fPrintsWithSheet="0"/>
  </xdr:twoCellAnchor>
  <xdr:twoCellAnchor>
    <xdr:from>
      <xdr:col>22</xdr:col>
      <xdr:colOff>1588</xdr:colOff>
      <xdr:row>3</xdr:row>
      <xdr:rowOff>9525</xdr:rowOff>
    </xdr:from>
    <xdr:to>
      <xdr:col>25</xdr:col>
      <xdr:colOff>0</xdr:colOff>
      <xdr:row>29</xdr:row>
      <xdr:rowOff>51613</xdr:rowOff>
    </xdr:to>
    <xdr:grpSp>
      <xdr:nvGrpSpPr>
        <xdr:cNvPr id="8" name="Groe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9367838" y="1462088"/>
          <a:ext cx="1474787" cy="5003025"/>
          <a:chOff x="9367838" y="1462088"/>
          <a:chExt cx="1474787" cy="50030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3" name="Button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000-0000010C0000}"/>
                  </a:ext>
                </a:extLst>
              </xdr:cNvPr>
              <xdr:cNvSpPr/>
            </xdr:nvSpPr>
            <xdr:spPr bwMode="auto">
              <a:xfrm>
                <a:off x="9367838" y="1462088"/>
                <a:ext cx="1474787" cy="612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7432" rIns="36576" bIns="27432" anchor="ctr" upright="1"/>
              <a:lstStyle/>
              <a:p>
                <a:pPr algn="ctr" rtl="0">
                  <a:defRPr sz="1000"/>
                </a:pPr>
                <a:r>
                  <a:rPr lang="nl-NL" sz="1400" b="1" i="0" u="none" strike="noStrike" baseline="0">
                    <a:solidFill>
                      <a:srgbClr val="0000FF"/>
                    </a:solidFill>
                    <a:latin typeface="Cooper Black"/>
                  </a:rPr>
                  <a:t>Sorteren op score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5" name="Button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000-0000030C0000}"/>
                  </a:ext>
                </a:extLst>
              </xdr:cNvPr>
              <xdr:cNvSpPr/>
            </xdr:nvSpPr>
            <xdr:spPr bwMode="auto">
              <a:xfrm>
                <a:off x="9367838" y="2341707"/>
                <a:ext cx="1466850" cy="612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7432" rIns="36576" bIns="27432" anchor="ctr" upright="1"/>
              <a:lstStyle/>
              <a:p>
                <a:pPr algn="ctr" rtl="0">
                  <a:defRPr sz="1000"/>
                </a:pPr>
                <a:r>
                  <a:rPr lang="nl-NL" sz="1400" b="1" i="0" u="none" strike="noStrike" baseline="0">
                    <a:solidFill>
                      <a:srgbClr val="0000FF"/>
                    </a:solidFill>
                    <a:latin typeface="Cooper Black"/>
                  </a:rPr>
                  <a:t>Sorteren op voornaam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6" name="Button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000-0000040C0000}"/>
                  </a:ext>
                </a:extLst>
              </xdr:cNvPr>
              <xdr:cNvSpPr/>
            </xdr:nvSpPr>
            <xdr:spPr bwMode="auto">
              <a:xfrm>
                <a:off x="9367838" y="5853113"/>
                <a:ext cx="1466850" cy="612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7432" rIns="36576" bIns="27432" anchor="ctr" upright="1"/>
              <a:lstStyle/>
              <a:p>
                <a:pPr algn="ctr" rtl="0">
                  <a:defRPr sz="1000"/>
                </a:pPr>
                <a:r>
                  <a:rPr lang="nl-NL" sz="1400" b="1" i="0" u="none" strike="noStrike" baseline="0">
                    <a:solidFill>
                      <a:srgbClr val="0000FF"/>
                    </a:solidFill>
                    <a:latin typeface="Cooper Black"/>
                  </a:rPr>
                  <a:t>Instructies</a:t>
                </a:r>
              </a:p>
            </xdr:txBody>
          </xdr:sp>
        </mc:Choice>
        <mc:Fallback/>
      </mc:AlternateContent>
      <xdr:grpSp>
        <xdr:nvGrpSpPr>
          <xdr:cNvPr id="5" name="Groe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9367838" y="4975806"/>
            <a:ext cx="1460500" cy="612000"/>
            <a:chOff x="9567866" y="3694107"/>
            <a:chExt cx="1460500" cy="819149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3074" name="Button 2" hidden="1">
                  <a:extLst>
                    <a:ext uri="{63B3BB69-23CF-44E3-9099-C40C66FF867C}">
                      <a14:compatExt spid="_x0000_s3074"/>
                    </a:ext>
                    <a:ext uri="{FF2B5EF4-FFF2-40B4-BE49-F238E27FC236}">
                      <a16:creationId xmlns:a16="http://schemas.microsoft.com/office/drawing/2014/main" id="{00000000-0008-0000-0000-0000020C0000}"/>
                    </a:ext>
                  </a:extLst>
                </xdr:cNvPr>
                <xdr:cNvSpPr/>
              </xdr:nvSpPr>
              <xdr:spPr bwMode="auto">
                <a:xfrm>
                  <a:off x="9567866" y="3694107"/>
                  <a:ext cx="1460500" cy="819149"/>
                </a:xfrm>
                <a:prstGeom prst="rect">
                  <a:avLst/>
                </a:prstGeom>
                <a:noFill/>
                <a:ln w="9525">
                  <a:miter lim="800000"/>
                  <a:headEnd/>
                  <a:tailEnd/>
                </a:ln>
              </xdr:spPr>
              <xdr:txBody>
                <a:bodyPr vertOverflow="clip" wrap="square" lIns="45720" tIns="32004" rIns="0" bIns="32004" anchor="ctr" upright="1"/>
                <a:lstStyle/>
                <a:p>
                  <a:pPr algn="l" rtl="0">
                    <a:defRPr sz="1000"/>
                  </a:pPr>
                  <a:r>
                    <a:rPr lang="nl-NL" sz="1800" b="1" i="0" u="none" strike="noStrike" baseline="0">
                      <a:solidFill>
                        <a:srgbClr val="FF0000"/>
                      </a:solidFill>
                      <a:latin typeface="Cooper Black"/>
                    </a:rPr>
                    <a:t>  </a:t>
                  </a:r>
                  <a:r>
                    <a:rPr lang="nl-NL" sz="1400" b="1" i="0" u="none" strike="noStrike" baseline="0">
                      <a:solidFill>
                        <a:srgbClr val="FF0000"/>
                      </a:solidFill>
                      <a:latin typeface="Cooper Black"/>
                    </a:rPr>
                    <a:t>  Wissen</a:t>
                  </a:r>
                </a:p>
              </xdr:txBody>
            </xdr:sp>
          </mc:Choice>
          <mc:Fallback/>
        </mc:AlternateContent>
        <xdr:pic>
          <xdr:nvPicPr>
            <xdr:cNvPr id="4" name="Afbeelding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0572388" y="3944938"/>
              <a:ext cx="325799" cy="341312"/>
            </a:xfrm>
            <a:prstGeom prst="rect">
              <a:avLst/>
            </a:prstGeom>
          </xdr:spPr>
        </xdr:pic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7" name="Button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000-0000050C0000}"/>
                  </a:ext>
                </a:extLst>
              </xdr:cNvPr>
              <xdr:cNvSpPr/>
            </xdr:nvSpPr>
            <xdr:spPr bwMode="auto">
              <a:xfrm>
                <a:off x="9367838" y="3213391"/>
                <a:ext cx="1466850" cy="612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7432" rIns="36576" bIns="27432" anchor="ctr" upright="1"/>
              <a:lstStyle/>
              <a:p>
                <a:pPr algn="ctr" rtl="0">
                  <a:defRPr sz="1000"/>
                </a:pPr>
                <a:r>
                  <a:rPr lang="nl-NL" sz="1400" b="1" i="0" u="none" strike="noStrike" baseline="0">
                    <a:solidFill>
                      <a:srgbClr val="0000FF"/>
                    </a:solidFill>
                    <a:latin typeface="Cooper Black"/>
                  </a:rPr>
                  <a:t>Sorteren op achternaam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8" name="Button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000-0000060C0000}"/>
                  </a:ext>
                </a:extLst>
              </xdr:cNvPr>
              <xdr:cNvSpPr/>
            </xdr:nvSpPr>
            <xdr:spPr bwMode="auto">
              <a:xfrm>
                <a:off x="9367838" y="4094599"/>
                <a:ext cx="1466850" cy="612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nl-NL" sz="1400" b="1" i="0" u="none" strike="noStrike" baseline="0">
                    <a:solidFill>
                      <a:srgbClr val="0000FF"/>
                    </a:solidFill>
                    <a:latin typeface="Cooper Black"/>
                  </a:rPr>
                  <a:t>    </a:t>
                </a:r>
                <a:r>
                  <a:rPr lang="nl-NL" sz="1400" b="1" i="0" u="none" strike="noStrike" baseline="0">
                    <a:solidFill>
                      <a:srgbClr val="000000"/>
                    </a:solidFill>
                    <a:latin typeface="Cooper Black"/>
                  </a:rPr>
                  <a:t>Printen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autoPageBreaks="0"/>
  </sheetPr>
  <dimension ref="A1:Z125"/>
  <sheetViews>
    <sheetView showGridLines="0" tabSelected="1" zoomScale="120" zoomScaleNormal="120" workbookViewId="0">
      <selection activeCell="J13" sqref="J13"/>
    </sheetView>
  </sheetViews>
  <sheetFormatPr defaultRowHeight="14.25" x14ac:dyDescent="0.2"/>
  <cols>
    <col min="1" max="1" width="5.7109375" style="1" customWidth="1"/>
    <col min="2" max="2" width="11.28515625" style="1" hidden="1" customWidth="1"/>
    <col min="3" max="3" width="8.7109375" style="1" customWidth="1"/>
    <col min="4" max="6" width="6.42578125" style="5" hidden="1" customWidth="1"/>
    <col min="7" max="7" width="8.42578125" style="5" hidden="1" customWidth="1"/>
    <col min="8" max="8" width="7.5703125" style="5" hidden="1" customWidth="1"/>
    <col min="9" max="9" width="13.7109375" style="1" customWidth="1"/>
    <col min="10" max="10" width="22.28515625" style="1" customWidth="1"/>
    <col min="11" max="11" width="7.7109375" style="2" customWidth="1"/>
    <col min="12" max="15" width="6.7109375" style="3" customWidth="1"/>
    <col min="16" max="16" width="7" style="3" hidden="1" customWidth="1"/>
    <col min="17" max="17" width="9.28515625" style="3" customWidth="1"/>
    <col min="18" max="18" width="9.7109375" style="4" customWidth="1"/>
    <col min="19" max="19" width="10.42578125" style="3" customWidth="1"/>
    <col min="20" max="20" width="10.42578125" style="4" customWidth="1"/>
    <col min="21" max="21" width="9.140625" style="3" customWidth="1"/>
    <col min="22" max="22" width="6.5703125" style="1" customWidth="1"/>
    <col min="23" max="25" width="7.42578125" style="1" customWidth="1"/>
    <col min="26" max="26" width="6.5703125" style="1" customWidth="1"/>
    <col min="27" max="16384" width="9.140625" style="1"/>
  </cols>
  <sheetData>
    <row r="1" spans="1:26" ht="33.75" customHeight="1" thickTop="1" x14ac:dyDescent="0.25">
      <c r="A1" s="62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  <c r="V1" s="6"/>
      <c r="W1" s="21" t="s">
        <v>10</v>
      </c>
      <c r="X1" s="22" t="s">
        <v>11</v>
      </c>
      <c r="Y1" s="23" t="s">
        <v>12</v>
      </c>
      <c r="Z1" s="7"/>
    </row>
    <row r="2" spans="1:26" ht="39.75" customHeight="1" thickBot="1" x14ac:dyDescent="0.3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  <c r="V2" s="6"/>
      <c r="W2" s="18">
        <v>220</v>
      </c>
      <c r="X2" s="19">
        <v>80</v>
      </c>
      <c r="Y2" s="20">
        <v>65</v>
      </c>
      <c r="Z2" s="7"/>
    </row>
    <row r="3" spans="1:26" ht="40.5" customHeight="1" thickTop="1" thickBot="1" x14ac:dyDescent="0.3">
      <c r="A3" s="29" t="s">
        <v>18</v>
      </c>
      <c r="B3" s="25" t="s">
        <v>8</v>
      </c>
      <c r="C3" s="25" t="s">
        <v>17</v>
      </c>
      <c r="D3" s="61" t="s">
        <v>9</v>
      </c>
      <c r="E3" s="61"/>
      <c r="F3" s="61"/>
      <c r="G3" s="61"/>
      <c r="H3" s="61"/>
      <c r="I3" s="25" t="s">
        <v>0</v>
      </c>
      <c r="J3" s="25" t="s">
        <v>1</v>
      </c>
      <c r="K3" s="27" t="s">
        <v>14</v>
      </c>
      <c r="L3" s="25" t="s">
        <v>2</v>
      </c>
      <c r="M3" s="25" t="s">
        <v>3</v>
      </c>
      <c r="N3" s="25" t="s">
        <v>4</v>
      </c>
      <c r="O3" s="25" t="s">
        <v>5</v>
      </c>
      <c r="P3" s="25"/>
      <c r="Q3" s="25" t="s">
        <v>6</v>
      </c>
      <c r="R3" s="26" t="s">
        <v>13</v>
      </c>
      <c r="S3" s="26" t="s">
        <v>15</v>
      </c>
      <c r="T3" s="26" t="s">
        <v>16</v>
      </c>
      <c r="U3" s="28" t="s">
        <v>7</v>
      </c>
      <c r="V3" s="6"/>
      <c r="W3" s="6"/>
      <c r="X3" s="6"/>
      <c r="Y3" s="6"/>
      <c r="Z3" s="7"/>
    </row>
    <row r="4" spans="1:26" ht="15.75" thickTop="1" x14ac:dyDescent="0.25">
      <c r="A4" s="52">
        <v>1</v>
      </c>
      <c r="B4" s="60"/>
      <c r="C4" s="39">
        <v>155</v>
      </c>
      <c r="D4" s="40">
        <f>$W$2</f>
        <v>220</v>
      </c>
      <c r="E4" s="40">
        <f>IF(C4&lt;&gt;"",SUM(D4-C4),"")</f>
        <v>65</v>
      </c>
      <c r="F4" s="40">
        <f>$X$2/100</f>
        <v>0.8</v>
      </c>
      <c r="G4" s="41">
        <f>IF(C4&lt;&gt;"",TRUNC(E4*F4),"")</f>
        <v>52</v>
      </c>
      <c r="H4" s="41">
        <f>IF(G4&gt;$Y$2,$Y$2,G4)</f>
        <v>52</v>
      </c>
      <c r="I4" s="42" t="s">
        <v>26</v>
      </c>
      <c r="J4" s="42" t="s">
        <v>22</v>
      </c>
      <c r="K4" s="49">
        <f>IF(C4&lt;&gt;"",H4,"")</f>
        <v>52</v>
      </c>
      <c r="L4" s="55">
        <v>178</v>
      </c>
      <c r="M4" s="55">
        <v>161</v>
      </c>
      <c r="N4" s="55">
        <v>148</v>
      </c>
      <c r="O4" s="55">
        <v>150</v>
      </c>
      <c r="P4" s="11">
        <f>MIN($L4:$O4)</f>
        <v>148</v>
      </c>
      <c r="Q4" s="30">
        <f>IF(V4&gt;0,SUM(L4+M4+N4+O4-P4),"")</f>
        <v>489</v>
      </c>
      <c r="R4" s="31">
        <f>IF(V4&gt;1,SUM(Q4/(V4-1)),"")</f>
        <v>163</v>
      </c>
      <c r="S4" s="30">
        <f>IF(V4&gt;0,SUM(V4-1)*K4,"")</f>
        <v>156</v>
      </c>
      <c r="T4" s="31">
        <f>IF(V4&gt;1,SUM(U4/(V4-1)),"")</f>
        <v>215</v>
      </c>
      <c r="U4" s="32">
        <f>IF(V4&gt;0,SUM(Q4+S4),0)</f>
        <v>645</v>
      </c>
      <c r="V4" s="24">
        <f>COUNTA(L4:O4)</f>
        <v>4</v>
      </c>
      <c r="W4" s="6"/>
      <c r="X4" s="6"/>
      <c r="Y4" s="6"/>
      <c r="Z4" s="7"/>
    </row>
    <row r="5" spans="1:26" ht="15" x14ac:dyDescent="0.25">
      <c r="A5" s="53">
        <v>2</v>
      </c>
      <c r="B5" s="12"/>
      <c r="C5" s="43">
        <v>182</v>
      </c>
      <c r="D5" s="44">
        <f>$W$2</f>
        <v>220</v>
      </c>
      <c r="E5" s="44">
        <f>IF(C5&lt;&gt;"",SUM(D5-C5),"")</f>
        <v>38</v>
      </c>
      <c r="F5" s="44">
        <f>$X$2/100</f>
        <v>0.8</v>
      </c>
      <c r="G5" s="45">
        <f>IF(C5&lt;&gt;"",TRUNC(E5*F5),"")</f>
        <v>30</v>
      </c>
      <c r="H5" s="45">
        <f>IF(G5&gt;$Y$2,$Y$2,G5)</f>
        <v>30</v>
      </c>
      <c r="I5" s="46" t="s">
        <v>27</v>
      </c>
      <c r="J5" s="46" t="s">
        <v>28</v>
      </c>
      <c r="K5" s="50">
        <f>IF(C5&lt;&gt;"",H5,"")</f>
        <v>30</v>
      </c>
      <c r="L5" s="56">
        <v>172</v>
      </c>
      <c r="M5" s="56">
        <v>182</v>
      </c>
      <c r="N5" s="56">
        <v>166</v>
      </c>
      <c r="O5" s="56">
        <v>165</v>
      </c>
      <c r="P5" s="13">
        <f>MIN($L5:$O5)</f>
        <v>165</v>
      </c>
      <c r="Q5" s="33">
        <f>IF(V5&gt;0,SUM(L5+M5+N5+O5-P5),"")</f>
        <v>520</v>
      </c>
      <c r="R5" s="34">
        <f>IF(V5&gt;1,SUM(Q5/(V5-1)),"")</f>
        <v>173.33333333333334</v>
      </c>
      <c r="S5" s="33">
        <f>IF(V5&gt;0,SUM(V5-1)*K5,"")</f>
        <v>90</v>
      </c>
      <c r="T5" s="34">
        <f>IF(V5&gt;1,SUM(U5/(V5-1)),"")</f>
        <v>203.33333333333334</v>
      </c>
      <c r="U5" s="35">
        <f>IF(V5&gt;0,SUM(Q5+S5),0)</f>
        <v>610</v>
      </c>
      <c r="V5" s="24">
        <f t="shared" ref="V5:V68" si="0">COUNTA(L5:O5)</f>
        <v>4</v>
      </c>
      <c r="W5" s="6"/>
      <c r="X5" s="6"/>
      <c r="Y5" s="6"/>
      <c r="Z5" s="7"/>
    </row>
    <row r="6" spans="1:26" ht="15" x14ac:dyDescent="0.25">
      <c r="A6" s="53">
        <v>3</v>
      </c>
      <c r="B6" s="14"/>
      <c r="C6" s="43">
        <v>152</v>
      </c>
      <c r="D6" s="44">
        <f>$W$2</f>
        <v>220</v>
      </c>
      <c r="E6" s="44">
        <f>IF(C6&lt;&gt;"",SUM(D6-C6),"")</f>
        <v>68</v>
      </c>
      <c r="F6" s="44">
        <f>$X$2/100</f>
        <v>0.8</v>
      </c>
      <c r="G6" s="45">
        <f>IF(C6&lt;&gt;"",TRUNC(E6*F6),"")</f>
        <v>54</v>
      </c>
      <c r="H6" s="45">
        <f>IF(G6&gt;$Y$2,$Y$2,G6)</f>
        <v>54</v>
      </c>
      <c r="I6" s="46" t="s">
        <v>25</v>
      </c>
      <c r="J6" s="46" t="s">
        <v>7</v>
      </c>
      <c r="K6" s="50">
        <f>IF(C6&lt;&gt;"",H6,"")</f>
        <v>54</v>
      </c>
      <c r="L6" s="56">
        <v>145</v>
      </c>
      <c r="M6" s="56">
        <v>123</v>
      </c>
      <c r="N6" s="56">
        <v>181</v>
      </c>
      <c r="O6" s="56">
        <v>163</v>
      </c>
      <c r="P6" s="13">
        <f>MIN($L6:$O6)</f>
        <v>123</v>
      </c>
      <c r="Q6" s="33">
        <f>IF(V6&gt;0,SUM(L6+M6+N6+O6-P6),"")</f>
        <v>489</v>
      </c>
      <c r="R6" s="34">
        <f>IF(V6&gt;1,SUM(Q6/(V6-1)),"")</f>
        <v>163</v>
      </c>
      <c r="S6" s="33">
        <f>IF(V6&gt;0,SUM(V6-1)*K6,"")</f>
        <v>162</v>
      </c>
      <c r="T6" s="34">
        <f>IF(V6&gt;1,SUM(U6/(V6-1)),"")</f>
        <v>217</v>
      </c>
      <c r="U6" s="35">
        <f>IF(V6&gt;0,SUM(Q6+S6),0)</f>
        <v>651</v>
      </c>
      <c r="V6" s="24">
        <f t="shared" si="0"/>
        <v>4</v>
      </c>
      <c r="W6" s="6"/>
      <c r="X6" s="6"/>
      <c r="Y6" s="6"/>
      <c r="Z6" s="7"/>
    </row>
    <row r="7" spans="1:26" ht="15" x14ac:dyDescent="0.25">
      <c r="A7" s="53">
        <v>4</v>
      </c>
      <c r="B7" s="14"/>
      <c r="C7" s="43">
        <v>172</v>
      </c>
      <c r="D7" s="44">
        <f>$W$2</f>
        <v>220</v>
      </c>
      <c r="E7" s="44">
        <f>IF(C7&lt;&gt;"",SUM(D7-C7),"")</f>
        <v>48</v>
      </c>
      <c r="F7" s="44">
        <f>$X$2/100</f>
        <v>0.8</v>
      </c>
      <c r="G7" s="45">
        <f>IF(C7&lt;&gt;"",TRUNC(E7*F7),"")</f>
        <v>38</v>
      </c>
      <c r="H7" s="45">
        <f>IF(G7&gt;$Y$2,$Y$2,G7)</f>
        <v>38</v>
      </c>
      <c r="I7" s="46" t="s">
        <v>24</v>
      </c>
      <c r="J7" s="46" t="s">
        <v>23</v>
      </c>
      <c r="K7" s="50">
        <f>IF(C7&lt;&gt;"",H7,"")</f>
        <v>38</v>
      </c>
      <c r="L7" s="56">
        <v>136</v>
      </c>
      <c r="M7" s="56">
        <v>152</v>
      </c>
      <c r="N7" s="56">
        <v>170</v>
      </c>
      <c r="O7" s="56">
        <v>166</v>
      </c>
      <c r="P7" s="13">
        <f>MIN($L7:$O7)</f>
        <v>136</v>
      </c>
      <c r="Q7" s="33">
        <f>IF(V7&gt;0,SUM(L7+M7+N7+O7-P7),"")</f>
        <v>488</v>
      </c>
      <c r="R7" s="34">
        <f>IF(V7&gt;1,SUM(Q7/(V7-1)),"")</f>
        <v>162.66666666666666</v>
      </c>
      <c r="S7" s="33">
        <f>IF(V7&gt;0,SUM(V7-1)*K7,"")</f>
        <v>114</v>
      </c>
      <c r="T7" s="34">
        <f>IF(V7&gt;1,SUM(U7/(V7-1)),"")</f>
        <v>200.66666666666666</v>
      </c>
      <c r="U7" s="35">
        <f>IF(V7&gt;0,SUM(Q7+S7),0)</f>
        <v>602</v>
      </c>
      <c r="V7" s="24">
        <f t="shared" si="0"/>
        <v>4</v>
      </c>
      <c r="W7" s="6"/>
      <c r="X7" s="6"/>
      <c r="Y7" s="6"/>
      <c r="Z7" s="7"/>
    </row>
    <row r="8" spans="1:26" ht="15" x14ac:dyDescent="0.25">
      <c r="A8" s="53">
        <v>5</v>
      </c>
      <c r="B8" s="15"/>
      <c r="C8" s="43">
        <v>120</v>
      </c>
      <c r="D8" s="44">
        <f>$W$2</f>
        <v>220</v>
      </c>
      <c r="E8" s="44">
        <f>IF(C8&lt;&gt;"",SUM(D8-C8),"")</f>
        <v>100</v>
      </c>
      <c r="F8" s="44">
        <f>$X$2/100</f>
        <v>0.8</v>
      </c>
      <c r="G8" s="45">
        <f>IF(C8&lt;&gt;"",TRUNC(E8*F8),"")</f>
        <v>80</v>
      </c>
      <c r="H8" s="45">
        <f>IF(G8&gt;$Y$2,$Y$2,G8)</f>
        <v>65</v>
      </c>
      <c r="I8" s="46" t="s">
        <v>21</v>
      </c>
      <c r="J8" s="46" t="s">
        <v>20</v>
      </c>
      <c r="K8" s="50">
        <f>IF(C8&lt;&gt;"",H8,"")</f>
        <v>65</v>
      </c>
      <c r="L8" s="56">
        <v>120</v>
      </c>
      <c r="M8" s="56">
        <v>169</v>
      </c>
      <c r="N8" s="56">
        <v>145</v>
      </c>
      <c r="O8" s="56">
        <v>141</v>
      </c>
      <c r="P8" s="13">
        <f>MIN($L8:$O8)</f>
        <v>120</v>
      </c>
      <c r="Q8" s="33">
        <f>IF(V8&gt;0,SUM(L8+M8+N8+O8-P8),"")</f>
        <v>455</v>
      </c>
      <c r="R8" s="34">
        <f>IF(V8&gt;1,SUM(Q8/(V8-1)),"")</f>
        <v>151.66666666666666</v>
      </c>
      <c r="S8" s="33">
        <f>IF(V8&gt;0,SUM(V8-1)*K8,"")</f>
        <v>195</v>
      </c>
      <c r="T8" s="34">
        <f>IF(V8&gt;1,SUM(U8/(V8-1)),"")</f>
        <v>216.66666666666666</v>
      </c>
      <c r="U8" s="35">
        <f>IF(V8&gt;0,SUM(Q8+S8),0)</f>
        <v>650</v>
      </c>
      <c r="V8" s="24">
        <f t="shared" si="0"/>
        <v>4</v>
      </c>
      <c r="W8" s="6"/>
      <c r="X8" s="6"/>
      <c r="Y8" s="6"/>
      <c r="Z8" s="7"/>
    </row>
    <row r="9" spans="1:26" ht="15" x14ac:dyDescent="0.25">
      <c r="A9" s="53">
        <v>6</v>
      </c>
      <c r="B9" s="15"/>
      <c r="C9" s="43"/>
      <c r="D9" s="44">
        <f>$W$2</f>
        <v>220</v>
      </c>
      <c r="E9" s="44" t="str">
        <f>IF(C9&lt;&gt;"",SUM(D9-C9),"")</f>
        <v/>
      </c>
      <c r="F9" s="44">
        <f>$X$2/100</f>
        <v>0.8</v>
      </c>
      <c r="G9" s="45" t="str">
        <f>IF(C9&lt;&gt;"",TRUNC(E9*F9),"")</f>
        <v/>
      </c>
      <c r="H9" s="45">
        <f>IF(G9&gt;$Y$2,$Y$2,G9)</f>
        <v>65</v>
      </c>
      <c r="I9" s="46"/>
      <c r="J9" s="46"/>
      <c r="K9" s="50" t="str">
        <f>IF(C9&lt;&gt;"",H9,"")</f>
        <v/>
      </c>
      <c r="L9" s="56"/>
      <c r="M9" s="56"/>
      <c r="N9" s="56"/>
      <c r="O9" s="56"/>
      <c r="P9" s="13">
        <f>MIN($L9:$O9)</f>
        <v>0</v>
      </c>
      <c r="Q9" s="33" t="str">
        <f>IF(V9&gt;0,SUM(L9+M9+N9+O9-P9),"")</f>
        <v/>
      </c>
      <c r="R9" s="34" t="str">
        <f>IF(V9&gt;1,SUM(Q9/(V9-1)),"")</f>
        <v/>
      </c>
      <c r="S9" s="33" t="str">
        <f>IF(V9&gt;0,SUM(V9-1)*K9,"")</f>
        <v/>
      </c>
      <c r="T9" s="34" t="str">
        <f>IF(V9&gt;1,SUM(U9/(V9-1)),"")</f>
        <v/>
      </c>
      <c r="U9" s="35">
        <f>IF(V9&gt;0,SUM(Q9+S9),0)</f>
        <v>0</v>
      </c>
      <c r="V9" s="24">
        <f t="shared" si="0"/>
        <v>0</v>
      </c>
      <c r="W9" s="6"/>
      <c r="X9" s="6"/>
      <c r="Y9" s="6"/>
      <c r="Z9" s="7"/>
    </row>
    <row r="10" spans="1:26" ht="15" x14ac:dyDescent="0.25">
      <c r="A10" s="53">
        <v>7</v>
      </c>
      <c r="B10" s="14"/>
      <c r="C10" s="43"/>
      <c r="D10" s="44">
        <f>$W$2</f>
        <v>220</v>
      </c>
      <c r="E10" s="44" t="str">
        <f>IF(C10&lt;&gt;"",SUM(D10-C10),"")</f>
        <v/>
      </c>
      <c r="F10" s="44">
        <f>$X$2/100</f>
        <v>0.8</v>
      </c>
      <c r="G10" s="45" t="str">
        <f>IF(C10&lt;&gt;"",TRUNC(E10*F10),"")</f>
        <v/>
      </c>
      <c r="H10" s="45">
        <f>IF(G10&gt;$Y$2,$Y$2,G10)</f>
        <v>65</v>
      </c>
      <c r="I10" s="46"/>
      <c r="J10" s="46"/>
      <c r="K10" s="50" t="str">
        <f>IF(C10&lt;&gt;"",H10,"")</f>
        <v/>
      </c>
      <c r="L10" s="56"/>
      <c r="M10" s="56"/>
      <c r="N10" s="56"/>
      <c r="O10" s="56"/>
      <c r="P10" s="13">
        <f>MIN($L10:$O10)</f>
        <v>0</v>
      </c>
      <c r="Q10" s="33" t="str">
        <f>IF(V10&gt;0,SUM(L10+M10+N10+O10-P10),"")</f>
        <v/>
      </c>
      <c r="R10" s="34" t="str">
        <f>IF(V10&gt;1,SUM(Q10/(V10-1)),"")</f>
        <v/>
      </c>
      <c r="S10" s="33" t="str">
        <f>IF(V10&gt;0,SUM(V10-1)*K10,"")</f>
        <v/>
      </c>
      <c r="T10" s="34" t="str">
        <f>IF(V10&gt;1,SUM(U10/(V10-1)),"")</f>
        <v/>
      </c>
      <c r="U10" s="35">
        <f>IF(V10&gt;0,SUM(Q10+S10),0)</f>
        <v>0</v>
      </c>
      <c r="V10" s="24">
        <f t="shared" si="0"/>
        <v>0</v>
      </c>
      <c r="W10" s="6"/>
      <c r="X10" s="6"/>
      <c r="Y10" s="6"/>
      <c r="Z10" s="7"/>
    </row>
    <row r="11" spans="1:26" ht="15" x14ac:dyDescent="0.25">
      <c r="A11" s="53">
        <v>8</v>
      </c>
      <c r="B11" s="14"/>
      <c r="C11" s="43"/>
      <c r="D11" s="44">
        <f>$W$2</f>
        <v>220</v>
      </c>
      <c r="E11" s="44" t="str">
        <f>IF(C11&lt;&gt;"",SUM(D11-C11),"")</f>
        <v/>
      </c>
      <c r="F11" s="44">
        <f>$X$2/100</f>
        <v>0.8</v>
      </c>
      <c r="G11" s="45" t="str">
        <f>IF(C11&lt;&gt;"",TRUNC(E11*F11),"")</f>
        <v/>
      </c>
      <c r="H11" s="45">
        <f>IF(G11&gt;$Y$2,$Y$2,G11)</f>
        <v>65</v>
      </c>
      <c r="I11" s="46"/>
      <c r="J11" s="46"/>
      <c r="K11" s="50" t="str">
        <f>IF(C11&lt;&gt;"",H11,"")</f>
        <v/>
      </c>
      <c r="L11" s="56"/>
      <c r="M11" s="56"/>
      <c r="N11" s="56"/>
      <c r="O11" s="56"/>
      <c r="P11" s="13">
        <f>MIN($L11:$O11)</f>
        <v>0</v>
      </c>
      <c r="Q11" s="33" t="str">
        <f>IF(V11&gt;0,SUM(L11+M11+N11+O11-P11),"")</f>
        <v/>
      </c>
      <c r="R11" s="34" t="str">
        <f>IF(V11&gt;1,SUM(Q11/(V11-1)),"")</f>
        <v/>
      </c>
      <c r="S11" s="33" t="str">
        <f>IF(V11&gt;0,SUM(V11-1)*K11,"")</f>
        <v/>
      </c>
      <c r="T11" s="34" t="str">
        <f>IF(V11&gt;1,SUM(U11/(V11-1)),"")</f>
        <v/>
      </c>
      <c r="U11" s="35">
        <f>IF(V11&gt;0,SUM(Q11+S11),0)</f>
        <v>0</v>
      </c>
      <c r="V11" s="24">
        <f t="shared" si="0"/>
        <v>0</v>
      </c>
      <c r="W11" s="6"/>
      <c r="X11" s="6"/>
      <c r="Y11" s="6"/>
      <c r="Z11" s="7"/>
    </row>
    <row r="12" spans="1:26" ht="15" x14ac:dyDescent="0.25">
      <c r="A12" s="53">
        <v>9</v>
      </c>
      <c r="B12" s="12"/>
      <c r="C12" s="43"/>
      <c r="D12" s="44">
        <f>$W$2</f>
        <v>220</v>
      </c>
      <c r="E12" s="44" t="str">
        <f>IF(C12&lt;&gt;"",SUM(D12-C12),"")</f>
        <v/>
      </c>
      <c r="F12" s="44">
        <f>$X$2/100</f>
        <v>0.8</v>
      </c>
      <c r="G12" s="45" t="str">
        <f>IF(C12&lt;&gt;"",TRUNC(E12*F12),"")</f>
        <v/>
      </c>
      <c r="H12" s="45">
        <f>IF(G12&gt;$Y$2,$Y$2,G12)</f>
        <v>65</v>
      </c>
      <c r="I12" s="46"/>
      <c r="J12" s="46"/>
      <c r="K12" s="50" t="str">
        <f>IF(C12&lt;&gt;"",H12,"")</f>
        <v/>
      </c>
      <c r="L12" s="56"/>
      <c r="M12" s="56"/>
      <c r="N12" s="56"/>
      <c r="O12" s="56"/>
      <c r="P12" s="13">
        <f>MIN($L12:$O12)</f>
        <v>0</v>
      </c>
      <c r="Q12" s="33" t="str">
        <f>IF(V12&gt;0,SUM(L12+M12+N12+O12-P12),"")</f>
        <v/>
      </c>
      <c r="R12" s="34" t="str">
        <f>IF(V12&gt;1,SUM(Q12/(V12-1)),"")</f>
        <v/>
      </c>
      <c r="S12" s="33" t="str">
        <f>IF(V12&gt;0,SUM(V12-1)*K12,"")</f>
        <v/>
      </c>
      <c r="T12" s="34" t="str">
        <f>IF(V12&gt;1,SUM(U12/(V12-1)),"")</f>
        <v/>
      </c>
      <c r="U12" s="35">
        <f>IF(V12&gt;0,SUM(Q12+S12),0)</f>
        <v>0</v>
      </c>
      <c r="V12" s="24">
        <f t="shared" si="0"/>
        <v>0</v>
      </c>
      <c r="W12" s="6"/>
      <c r="X12" s="6"/>
      <c r="Y12" s="6"/>
      <c r="Z12" s="7"/>
    </row>
    <row r="13" spans="1:26" ht="15" x14ac:dyDescent="0.25">
      <c r="A13" s="53">
        <v>10</v>
      </c>
      <c r="B13" s="15"/>
      <c r="C13" s="43"/>
      <c r="D13" s="44">
        <f>$W$2</f>
        <v>220</v>
      </c>
      <c r="E13" s="44" t="str">
        <f>IF(C13&lt;&gt;"",SUM(D13-C13),"")</f>
        <v/>
      </c>
      <c r="F13" s="44">
        <f>$X$2/100</f>
        <v>0.8</v>
      </c>
      <c r="G13" s="45" t="str">
        <f>IF(C13&lt;&gt;"",TRUNC(E13*F13),"")</f>
        <v/>
      </c>
      <c r="H13" s="45">
        <f>IF(G13&gt;$Y$2,$Y$2,G13)</f>
        <v>65</v>
      </c>
      <c r="I13" s="46"/>
      <c r="J13" s="46"/>
      <c r="K13" s="50" t="str">
        <f>IF(C13&lt;&gt;"",H13,"")</f>
        <v/>
      </c>
      <c r="L13" s="56"/>
      <c r="M13" s="56"/>
      <c r="N13" s="56"/>
      <c r="O13" s="56"/>
      <c r="P13" s="13">
        <f>MIN($L13:$O13)</f>
        <v>0</v>
      </c>
      <c r="Q13" s="33" t="str">
        <f>IF(V13&gt;0,SUM(L13+M13+N13+O13-P13),"")</f>
        <v/>
      </c>
      <c r="R13" s="34" t="str">
        <f>IF(V13&gt;1,SUM(Q13/(V13-1)),"")</f>
        <v/>
      </c>
      <c r="S13" s="33" t="str">
        <f>IF(V13&gt;0,SUM(V13-1)*K13,"")</f>
        <v/>
      </c>
      <c r="T13" s="34" t="str">
        <f>IF(V13&gt;1,SUM(U13/(V13-1)),"")</f>
        <v/>
      </c>
      <c r="U13" s="35">
        <f>IF(V13&gt;0,SUM(Q13+S13),0)</f>
        <v>0</v>
      </c>
      <c r="V13" s="24">
        <f t="shared" si="0"/>
        <v>0</v>
      </c>
      <c r="W13" s="6"/>
      <c r="X13" s="6"/>
      <c r="Y13" s="6"/>
      <c r="Z13" s="7"/>
    </row>
    <row r="14" spans="1:26" ht="15" x14ac:dyDescent="0.25">
      <c r="A14" s="53">
        <v>11</v>
      </c>
      <c r="B14" s="14"/>
      <c r="C14" s="43"/>
      <c r="D14" s="44">
        <f>$W$2</f>
        <v>220</v>
      </c>
      <c r="E14" s="44" t="str">
        <f>IF(C14&lt;&gt;"",SUM(D14-C14),"")</f>
        <v/>
      </c>
      <c r="F14" s="44">
        <f>$X$2/100</f>
        <v>0.8</v>
      </c>
      <c r="G14" s="45" t="str">
        <f>IF(C14&lt;&gt;"",TRUNC(E14*F14),"")</f>
        <v/>
      </c>
      <c r="H14" s="45">
        <f>IF(G14&gt;$Y$2,$Y$2,G14)</f>
        <v>65</v>
      </c>
      <c r="I14" s="46"/>
      <c r="J14" s="46"/>
      <c r="K14" s="50" t="str">
        <f>IF(C14&lt;&gt;"",H14,"")</f>
        <v/>
      </c>
      <c r="L14" s="56"/>
      <c r="M14" s="56"/>
      <c r="N14" s="56"/>
      <c r="O14" s="56"/>
      <c r="P14" s="13">
        <f>MIN($L14:$O14)</f>
        <v>0</v>
      </c>
      <c r="Q14" s="33" t="str">
        <f>IF(V14&gt;0,SUM(L14+M14+N14+O14-P14),"")</f>
        <v/>
      </c>
      <c r="R14" s="34" t="str">
        <f>IF(V14&gt;1,SUM(Q14/(V14-1)),"")</f>
        <v/>
      </c>
      <c r="S14" s="33" t="str">
        <f>IF(V14&gt;0,SUM(V14-1)*K14,"")</f>
        <v/>
      </c>
      <c r="T14" s="34" t="str">
        <f>IF(V14&gt;1,SUM(U14/(V14-1)),"")</f>
        <v/>
      </c>
      <c r="U14" s="35">
        <f>IF(V14&gt;0,SUM(Q14+S14),0)</f>
        <v>0</v>
      </c>
      <c r="V14" s="24">
        <f t="shared" si="0"/>
        <v>0</v>
      </c>
      <c r="W14" s="6"/>
      <c r="X14" s="6"/>
      <c r="Y14" s="6"/>
      <c r="Z14" s="7"/>
    </row>
    <row r="15" spans="1:26" ht="15" x14ac:dyDescent="0.25">
      <c r="A15" s="53">
        <v>12</v>
      </c>
      <c r="B15" s="14"/>
      <c r="C15" s="43"/>
      <c r="D15" s="44">
        <f>$W$2</f>
        <v>220</v>
      </c>
      <c r="E15" s="44" t="str">
        <f>IF(C15&lt;&gt;"",SUM(D15-C15),"")</f>
        <v/>
      </c>
      <c r="F15" s="44">
        <f>$X$2/100</f>
        <v>0.8</v>
      </c>
      <c r="G15" s="45" t="str">
        <f>IF(C15&lt;&gt;"",TRUNC(E15*F15),"")</f>
        <v/>
      </c>
      <c r="H15" s="45">
        <f>IF(G15&gt;$Y$2,$Y$2,G15)</f>
        <v>65</v>
      </c>
      <c r="I15" s="46"/>
      <c r="J15" s="46"/>
      <c r="K15" s="50" t="str">
        <f>IF(C15&lt;&gt;"",H15,"")</f>
        <v/>
      </c>
      <c r="L15" s="56"/>
      <c r="M15" s="56"/>
      <c r="N15" s="56"/>
      <c r="O15" s="56"/>
      <c r="P15" s="13">
        <f>MIN($L15:$O15)</f>
        <v>0</v>
      </c>
      <c r="Q15" s="33" t="str">
        <f>IF(V15&gt;0,SUM(L15+M15+N15+O15-P15),"")</f>
        <v/>
      </c>
      <c r="R15" s="34" t="str">
        <f>IF(V15&gt;1,SUM(Q15/(V15-1)),"")</f>
        <v/>
      </c>
      <c r="S15" s="33" t="str">
        <f>IF(V15&gt;0,SUM(V15-1)*K15,"")</f>
        <v/>
      </c>
      <c r="T15" s="34" t="str">
        <f>IF(V15&gt;1,SUM(U15/(V15-1)),"")</f>
        <v/>
      </c>
      <c r="U15" s="35">
        <f>IF(V15&gt;0,SUM(Q15+S15),0)</f>
        <v>0</v>
      </c>
      <c r="V15" s="24">
        <f t="shared" si="0"/>
        <v>0</v>
      </c>
      <c r="W15" s="6"/>
      <c r="X15" s="6"/>
      <c r="Y15" s="6"/>
      <c r="Z15" s="7"/>
    </row>
    <row r="16" spans="1:26" ht="15" x14ac:dyDescent="0.25">
      <c r="A16" s="53">
        <v>13</v>
      </c>
      <c r="B16" s="14"/>
      <c r="C16" s="43"/>
      <c r="D16" s="44">
        <f>$W$2</f>
        <v>220</v>
      </c>
      <c r="E16" s="44" t="str">
        <f>IF(C16&lt;&gt;"",SUM(D16-C16),"")</f>
        <v/>
      </c>
      <c r="F16" s="44">
        <f>$X$2/100</f>
        <v>0.8</v>
      </c>
      <c r="G16" s="45" t="str">
        <f>IF(C16&lt;&gt;"",TRUNC(E16*F16),"")</f>
        <v/>
      </c>
      <c r="H16" s="45">
        <f>IF(G16&gt;$Y$2,$Y$2,G16)</f>
        <v>65</v>
      </c>
      <c r="I16" s="46"/>
      <c r="J16" s="46"/>
      <c r="K16" s="50" t="str">
        <f>IF(C16&lt;&gt;"",H16,"")</f>
        <v/>
      </c>
      <c r="L16" s="56"/>
      <c r="M16" s="56"/>
      <c r="N16" s="56"/>
      <c r="O16" s="56"/>
      <c r="P16" s="13">
        <f>MIN($L16:$O16)</f>
        <v>0</v>
      </c>
      <c r="Q16" s="33" t="str">
        <f>IF(V16&gt;0,SUM(L16+M16+N16+O16-P16),"")</f>
        <v/>
      </c>
      <c r="R16" s="34" t="str">
        <f>IF(V16&gt;1,SUM(Q16/(V16-1)),"")</f>
        <v/>
      </c>
      <c r="S16" s="33" t="str">
        <f>IF(V16&gt;0,SUM(V16-1)*K16,"")</f>
        <v/>
      </c>
      <c r="T16" s="34" t="str">
        <f>IF(V16&gt;1,SUM(U16/(V16-1)),"")</f>
        <v/>
      </c>
      <c r="U16" s="35">
        <f>IF(V16&gt;0,SUM(Q16+S16),0)</f>
        <v>0</v>
      </c>
      <c r="V16" s="24">
        <f t="shared" si="0"/>
        <v>0</v>
      </c>
      <c r="W16" s="6"/>
      <c r="X16" s="6"/>
      <c r="Y16" s="6"/>
      <c r="Z16" s="7"/>
    </row>
    <row r="17" spans="1:26" ht="15" x14ac:dyDescent="0.25">
      <c r="A17" s="53">
        <v>14</v>
      </c>
      <c r="B17" s="15"/>
      <c r="C17" s="43"/>
      <c r="D17" s="44">
        <f>$W$2</f>
        <v>220</v>
      </c>
      <c r="E17" s="44" t="str">
        <f>IF(C17&lt;&gt;"",SUM(D17-C17),"")</f>
        <v/>
      </c>
      <c r="F17" s="44">
        <f>$X$2/100</f>
        <v>0.8</v>
      </c>
      <c r="G17" s="45" t="str">
        <f>IF(C17&lt;&gt;"",TRUNC(E17*F17),"")</f>
        <v/>
      </c>
      <c r="H17" s="45">
        <f>IF(G17&gt;$Y$2,$Y$2,G17)</f>
        <v>65</v>
      </c>
      <c r="I17" s="46"/>
      <c r="J17" s="46"/>
      <c r="K17" s="50" t="str">
        <f>IF(C17&lt;&gt;"",H17,"")</f>
        <v/>
      </c>
      <c r="L17" s="56"/>
      <c r="M17" s="56"/>
      <c r="N17" s="56"/>
      <c r="O17" s="56"/>
      <c r="P17" s="13">
        <f>MIN($L17:$O17)</f>
        <v>0</v>
      </c>
      <c r="Q17" s="33" t="str">
        <f>IF(V17&gt;0,SUM(L17+M17+N17+O17-P17),"")</f>
        <v/>
      </c>
      <c r="R17" s="34" t="str">
        <f>IF(V17&gt;1,SUM(Q17/(V17-1)),"")</f>
        <v/>
      </c>
      <c r="S17" s="33" t="str">
        <f>IF(V17&gt;0,SUM(V17-1)*K17,"")</f>
        <v/>
      </c>
      <c r="T17" s="34" t="str">
        <f>IF(V17&gt;1,SUM(U17/(V17-1)),"")</f>
        <v/>
      </c>
      <c r="U17" s="35">
        <f>IF(V17&gt;0,SUM(Q17+S17),0)</f>
        <v>0</v>
      </c>
      <c r="V17" s="24">
        <f t="shared" si="0"/>
        <v>0</v>
      </c>
      <c r="W17" s="6"/>
      <c r="X17" s="6"/>
      <c r="Y17" s="6"/>
      <c r="Z17" s="7"/>
    </row>
    <row r="18" spans="1:26" ht="15" x14ac:dyDescent="0.25">
      <c r="A18" s="53">
        <v>15</v>
      </c>
      <c r="B18" s="15"/>
      <c r="C18" s="43"/>
      <c r="D18" s="44">
        <f>$W$2</f>
        <v>220</v>
      </c>
      <c r="E18" s="44" t="str">
        <f>IF(C18&lt;&gt;"",SUM(D18-C18),"")</f>
        <v/>
      </c>
      <c r="F18" s="44">
        <f>$X$2/100</f>
        <v>0.8</v>
      </c>
      <c r="G18" s="45" t="str">
        <f>IF(C18&lt;&gt;"",TRUNC(E18*F18),"")</f>
        <v/>
      </c>
      <c r="H18" s="45">
        <f>IF(G18&gt;$Y$2,$Y$2,G18)</f>
        <v>65</v>
      </c>
      <c r="I18" s="46"/>
      <c r="J18" s="46"/>
      <c r="K18" s="50" t="str">
        <f>IF(C18&lt;&gt;"",H18,"")</f>
        <v/>
      </c>
      <c r="L18" s="56"/>
      <c r="M18" s="56"/>
      <c r="N18" s="56"/>
      <c r="O18" s="56"/>
      <c r="P18" s="13">
        <f>MIN($L18:$O18)</f>
        <v>0</v>
      </c>
      <c r="Q18" s="33" t="str">
        <f>IF(V18&gt;0,SUM(L18+M18+N18+O18-P18),"")</f>
        <v/>
      </c>
      <c r="R18" s="34" t="str">
        <f>IF(V18&gt;1,SUM(Q18/(V18-1)),"")</f>
        <v/>
      </c>
      <c r="S18" s="33" t="str">
        <f>IF(V18&gt;0,SUM(V18-1)*K18,"")</f>
        <v/>
      </c>
      <c r="T18" s="34" t="str">
        <f>IF(V18&gt;1,SUM(U18/(V18-1)),"")</f>
        <v/>
      </c>
      <c r="U18" s="35">
        <f>IF(V18&gt;0,SUM(Q18+S18),0)</f>
        <v>0</v>
      </c>
      <c r="V18" s="24">
        <f t="shared" si="0"/>
        <v>0</v>
      </c>
      <c r="W18" s="6"/>
      <c r="X18" s="6"/>
      <c r="Y18" s="6"/>
      <c r="Z18" s="7"/>
    </row>
    <row r="19" spans="1:26" ht="15" x14ac:dyDescent="0.25">
      <c r="A19" s="53">
        <v>16</v>
      </c>
      <c r="B19" s="15"/>
      <c r="C19" s="43"/>
      <c r="D19" s="44">
        <f>$W$2</f>
        <v>220</v>
      </c>
      <c r="E19" s="44" t="str">
        <f>IF(C19&lt;&gt;"",SUM(D19-C19),"")</f>
        <v/>
      </c>
      <c r="F19" s="44">
        <f>$X$2/100</f>
        <v>0.8</v>
      </c>
      <c r="G19" s="45" t="str">
        <f>IF(C19&lt;&gt;"",TRUNC(E19*F19),"")</f>
        <v/>
      </c>
      <c r="H19" s="45">
        <f>IF(G19&gt;$Y$2,$Y$2,G19)</f>
        <v>65</v>
      </c>
      <c r="I19" s="46"/>
      <c r="J19" s="46"/>
      <c r="K19" s="50" t="str">
        <f>IF(C19&lt;&gt;"",H19,"")</f>
        <v/>
      </c>
      <c r="L19" s="56"/>
      <c r="M19" s="56"/>
      <c r="N19" s="56"/>
      <c r="O19" s="56"/>
      <c r="P19" s="13">
        <f>MIN($L19:$O19)</f>
        <v>0</v>
      </c>
      <c r="Q19" s="33" t="str">
        <f>IF(V19&gt;0,SUM(L19+M19+N19+O19-P19),"")</f>
        <v/>
      </c>
      <c r="R19" s="34" t="str">
        <f>IF(V19&gt;1,SUM(Q19/(V19-1)),"")</f>
        <v/>
      </c>
      <c r="S19" s="33" t="str">
        <f>IF(V19&gt;0,SUM(V19-1)*K19,"")</f>
        <v/>
      </c>
      <c r="T19" s="34" t="str">
        <f>IF(V19&gt;1,SUM(U19/(V19-1)),"")</f>
        <v/>
      </c>
      <c r="U19" s="35">
        <f>IF(V19&gt;0,SUM(Q19+S19),0)</f>
        <v>0</v>
      </c>
      <c r="V19" s="24">
        <f t="shared" si="0"/>
        <v>0</v>
      </c>
      <c r="W19" s="6"/>
      <c r="X19" s="6"/>
      <c r="Y19" s="6"/>
      <c r="Z19" s="7"/>
    </row>
    <row r="20" spans="1:26" ht="15" x14ac:dyDescent="0.25">
      <c r="A20" s="53">
        <v>17</v>
      </c>
      <c r="B20" s="15"/>
      <c r="C20" s="43"/>
      <c r="D20" s="44">
        <f>$W$2</f>
        <v>220</v>
      </c>
      <c r="E20" s="44" t="str">
        <f>IF(C20&lt;&gt;"",SUM(D20-C20),"")</f>
        <v/>
      </c>
      <c r="F20" s="44">
        <f>$X$2/100</f>
        <v>0.8</v>
      </c>
      <c r="G20" s="45" t="str">
        <f>IF(C20&lt;&gt;"",TRUNC(E20*F20),"")</f>
        <v/>
      </c>
      <c r="H20" s="45">
        <f>IF(G20&gt;$Y$2,$Y$2,G20)</f>
        <v>65</v>
      </c>
      <c r="I20" s="46"/>
      <c r="J20" s="46"/>
      <c r="K20" s="50" t="str">
        <f>IF(C20&lt;&gt;"",H20,"")</f>
        <v/>
      </c>
      <c r="L20" s="56"/>
      <c r="M20" s="56"/>
      <c r="N20" s="56"/>
      <c r="O20" s="56"/>
      <c r="P20" s="13">
        <f>MIN($L20:$O20)</f>
        <v>0</v>
      </c>
      <c r="Q20" s="33" t="str">
        <f>IF(V20&gt;0,SUM(L20+M20+N20+O20-P20),"")</f>
        <v/>
      </c>
      <c r="R20" s="34" t="str">
        <f>IF(V20&gt;1,SUM(Q20/(V20-1)),"")</f>
        <v/>
      </c>
      <c r="S20" s="33" t="str">
        <f>IF(V20&gt;0,SUM(V20-1)*K20,"")</f>
        <v/>
      </c>
      <c r="T20" s="34" t="str">
        <f>IF(V20&gt;1,SUM(U20/(V20-1)),"")</f>
        <v/>
      </c>
      <c r="U20" s="35">
        <f>IF(V20&gt;0,SUM(Q20+S20),0)</f>
        <v>0</v>
      </c>
      <c r="V20" s="24">
        <f t="shared" si="0"/>
        <v>0</v>
      </c>
      <c r="W20" s="6"/>
      <c r="X20" s="6"/>
      <c r="Y20" s="6"/>
      <c r="Z20" s="7"/>
    </row>
    <row r="21" spans="1:26" ht="15" x14ac:dyDescent="0.25">
      <c r="A21" s="53">
        <v>18</v>
      </c>
      <c r="B21" s="14"/>
      <c r="C21" s="43"/>
      <c r="D21" s="44">
        <f>$W$2</f>
        <v>220</v>
      </c>
      <c r="E21" s="44" t="str">
        <f>IF(C21&lt;&gt;"",SUM(D21-C21),"")</f>
        <v/>
      </c>
      <c r="F21" s="44">
        <f>$X$2/100</f>
        <v>0.8</v>
      </c>
      <c r="G21" s="45" t="str">
        <f>IF(C21&lt;&gt;"",TRUNC(E21*F21),"")</f>
        <v/>
      </c>
      <c r="H21" s="45">
        <f>IF(G21&gt;$Y$2,$Y$2,G21)</f>
        <v>65</v>
      </c>
      <c r="I21" s="46"/>
      <c r="J21" s="46"/>
      <c r="K21" s="50" t="str">
        <f>IF(C21&lt;&gt;"",H21,"")</f>
        <v/>
      </c>
      <c r="L21" s="56"/>
      <c r="M21" s="56"/>
      <c r="N21" s="56"/>
      <c r="O21" s="56"/>
      <c r="P21" s="13">
        <f>MIN($L21:$O21)</f>
        <v>0</v>
      </c>
      <c r="Q21" s="33" t="str">
        <f>IF(V21&gt;0,SUM(L21+M21+N21+O21-P21),"")</f>
        <v/>
      </c>
      <c r="R21" s="34" t="str">
        <f>IF(V21&gt;1,SUM(Q21/(V21-1)),"")</f>
        <v/>
      </c>
      <c r="S21" s="33" t="str">
        <f>IF(V21&gt;0,SUM(V21-1)*K21,"")</f>
        <v/>
      </c>
      <c r="T21" s="34" t="str">
        <f>IF(V21&gt;1,SUM(U21/(V21-1)),"")</f>
        <v/>
      </c>
      <c r="U21" s="35">
        <f>IF(V21&gt;0,SUM(Q21+S21),0)</f>
        <v>0</v>
      </c>
      <c r="V21" s="24">
        <f t="shared" si="0"/>
        <v>0</v>
      </c>
      <c r="W21" s="6"/>
      <c r="X21" s="6"/>
      <c r="Y21" s="6"/>
      <c r="Z21" s="7"/>
    </row>
    <row r="22" spans="1:26" ht="15" x14ac:dyDescent="0.25">
      <c r="A22" s="53">
        <v>19</v>
      </c>
      <c r="B22" s="15"/>
      <c r="C22" s="43"/>
      <c r="D22" s="44">
        <f>$W$2</f>
        <v>220</v>
      </c>
      <c r="E22" s="44" t="str">
        <f>IF(C22&lt;&gt;"",SUM(D22-C22),"")</f>
        <v/>
      </c>
      <c r="F22" s="44">
        <f>$X$2/100</f>
        <v>0.8</v>
      </c>
      <c r="G22" s="45" t="str">
        <f>IF(C22&lt;&gt;"",TRUNC(E22*F22),"")</f>
        <v/>
      </c>
      <c r="H22" s="45">
        <f>IF(G22&gt;$Y$2,$Y$2,G22)</f>
        <v>65</v>
      </c>
      <c r="I22" s="46"/>
      <c r="J22" s="46"/>
      <c r="K22" s="50" t="str">
        <f>IF(C22&lt;&gt;"",H22,"")</f>
        <v/>
      </c>
      <c r="L22" s="56"/>
      <c r="M22" s="56"/>
      <c r="N22" s="56"/>
      <c r="O22" s="56"/>
      <c r="P22" s="13">
        <f>MIN($L22:$O22)</f>
        <v>0</v>
      </c>
      <c r="Q22" s="33" t="str">
        <f>IF(V22&gt;0,SUM(L22+M22+N22+O22-P22),"")</f>
        <v/>
      </c>
      <c r="R22" s="34" t="str">
        <f>IF(V22&gt;1,SUM(Q22/(V22-1)),"")</f>
        <v/>
      </c>
      <c r="S22" s="33" t="str">
        <f>IF(V22&gt;0,SUM(V22-1)*K22,"")</f>
        <v/>
      </c>
      <c r="T22" s="34" t="str">
        <f>IF(V22&gt;1,SUM(U22/(V22-1)),"")</f>
        <v/>
      </c>
      <c r="U22" s="35">
        <f>IF(V22&gt;0,SUM(Q22+S22),0)</f>
        <v>0</v>
      </c>
      <c r="V22" s="24">
        <f t="shared" si="0"/>
        <v>0</v>
      </c>
      <c r="W22" s="6"/>
      <c r="X22" s="6"/>
      <c r="Y22" s="6"/>
      <c r="Z22" s="7"/>
    </row>
    <row r="23" spans="1:26" ht="15" x14ac:dyDescent="0.25">
      <c r="A23" s="53">
        <v>20</v>
      </c>
      <c r="B23" s="12"/>
      <c r="C23" s="43"/>
      <c r="D23" s="44">
        <f>$W$2</f>
        <v>220</v>
      </c>
      <c r="E23" s="44" t="str">
        <f>IF(C23&lt;&gt;"",SUM(D23-C23),"")</f>
        <v/>
      </c>
      <c r="F23" s="44">
        <f>$X$2/100</f>
        <v>0.8</v>
      </c>
      <c r="G23" s="45" t="str">
        <f>IF(C23&lt;&gt;"",TRUNC(E23*F23),"")</f>
        <v/>
      </c>
      <c r="H23" s="45">
        <f>IF(G23&gt;$Y$2,$Y$2,G23)</f>
        <v>65</v>
      </c>
      <c r="I23" s="46"/>
      <c r="J23" s="46"/>
      <c r="K23" s="50" t="str">
        <f>IF(C23&lt;&gt;"",H23,"")</f>
        <v/>
      </c>
      <c r="L23" s="56"/>
      <c r="M23" s="56"/>
      <c r="N23" s="56"/>
      <c r="O23" s="56"/>
      <c r="P23" s="13">
        <f>MIN($L23:$O23)</f>
        <v>0</v>
      </c>
      <c r="Q23" s="33" t="str">
        <f>IF(V23&gt;0,SUM(L23+M23+N23+O23-P23),"")</f>
        <v/>
      </c>
      <c r="R23" s="34" t="str">
        <f>IF(V23&gt;1,SUM(Q23/(V23-1)),"")</f>
        <v/>
      </c>
      <c r="S23" s="33" t="str">
        <f>IF(V23&gt;0,SUM(V23-1)*K23,"")</f>
        <v/>
      </c>
      <c r="T23" s="34" t="str">
        <f>IF(V23&gt;1,SUM(U23/(V23-1)),"")</f>
        <v/>
      </c>
      <c r="U23" s="35">
        <f>IF(V23&gt;0,SUM(Q23+S23),0)</f>
        <v>0</v>
      </c>
      <c r="V23" s="24">
        <f t="shared" si="0"/>
        <v>0</v>
      </c>
      <c r="W23" s="6"/>
      <c r="X23" s="6"/>
      <c r="Y23" s="6"/>
      <c r="Z23" s="7"/>
    </row>
    <row r="24" spans="1:26" ht="15" x14ac:dyDescent="0.25">
      <c r="A24" s="53">
        <v>21</v>
      </c>
      <c r="B24" s="14"/>
      <c r="C24" s="43"/>
      <c r="D24" s="44">
        <f>$W$2</f>
        <v>220</v>
      </c>
      <c r="E24" s="44" t="str">
        <f>IF(C24&lt;&gt;"",SUM(D24-C24),"")</f>
        <v/>
      </c>
      <c r="F24" s="44">
        <f>$X$2/100</f>
        <v>0.8</v>
      </c>
      <c r="G24" s="45" t="str">
        <f>IF(C24&lt;&gt;"",TRUNC(E24*F24),"")</f>
        <v/>
      </c>
      <c r="H24" s="45">
        <f>IF(G24&gt;$Y$2,$Y$2,G24)</f>
        <v>65</v>
      </c>
      <c r="I24" s="46"/>
      <c r="J24" s="46"/>
      <c r="K24" s="50" t="str">
        <f>IF(C24&lt;&gt;"",H24,"")</f>
        <v/>
      </c>
      <c r="L24" s="56"/>
      <c r="M24" s="56"/>
      <c r="N24" s="56"/>
      <c r="O24" s="56"/>
      <c r="P24" s="13">
        <f>MIN($L24:$O24)</f>
        <v>0</v>
      </c>
      <c r="Q24" s="33" t="str">
        <f>IF(V24&gt;0,SUM(L24+M24+N24+O24-P24),"")</f>
        <v/>
      </c>
      <c r="R24" s="34" t="str">
        <f>IF(V24&gt;1,SUM(Q24/(V24-1)),"")</f>
        <v/>
      </c>
      <c r="S24" s="33" t="str">
        <f>IF(V24&gt;0,SUM(V24-1)*K24,"")</f>
        <v/>
      </c>
      <c r="T24" s="34" t="str">
        <f>IF(V24&gt;1,SUM(U24/(V24-1)),"")</f>
        <v/>
      </c>
      <c r="U24" s="35">
        <f>IF(V24&gt;0,SUM(Q24+S24),0)</f>
        <v>0</v>
      </c>
      <c r="V24" s="24">
        <f t="shared" si="0"/>
        <v>0</v>
      </c>
      <c r="W24" s="6"/>
      <c r="X24" s="6"/>
      <c r="Y24" s="6"/>
      <c r="Z24" s="7"/>
    </row>
    <row r="25" spans="1:26" ht="15" x14ac:dyDescent="0.25">
      <c r="A25" s="53">
        <v>22</v>
      </c>
      <c r="B25" s="14"/>
      <c r="C25" s="43"/>
      <c r="D25" s="44">
        <f>$W$2</f>
        <v>220</v>
      </c>
      <c r="E25" s="44" t="str">
        <f>IF(C25&lt;&gt;"",SUM(D25-C25),"")</f>
        <v/>
      </c>
      <c r="F25" s="44">
        <f>$X$2/100</f>
        <v>0.8</v>
      </c>
      <c r="G25" s="45" t="str">
        <f>IF(C25&lt;&gt;"",TRUNC(E25*F25),"")</f>
        <v/>
      </c>
      <c r="H25" s="45">
        <f>IF(G25&gt;$Y$2,$Y$2,G25)</f>
        <v>65</v>
      </c>
      <c r="I25" s="46"/>
      <c r="J25" s="46"/>
      <c r="K25" s="50" t="str">
        <f>IF(C25&lt;&gt;"",H25,"")</f>
        <v/>
      </c>
      <c r="L25" s="56"/>
      <c r="M25" s="56"/>
      <c r="N25" s="56"/>
      <c r="O25" s="56"/>
      <c r="P25" s="13">
        <f>MIN($L25:$O25)</f>
        <v>0</v>
      </c>
      <c r="Q25" s="33" t="str">
        <f>IF(V25&gt;0,SUM(L25+M25+N25+O25-P25),"")</f>
        <v/>
      </c>
      <c r="R25" s="34" t="str">
        <f>IF(V25&gt;1,SUM(Q25/(V25-1)),"")</f>
        <v/>
      </c>
      <c r="S25" s="33" t="str">
        <f>IF(V25&gt;0,SUM(V25-1)*K25,"")</f>
        <v/>
      </c>
      <c r="T25" s="34" t="str">
        <f>IF(V25&gt;1,SUM(U25/(V25-1)),"")</f>
        <v/>
      </c>
      <c r="U25" s="35">
        <f>IF(V25&gt;0,SUM(Q25+S25),0)</f>
        <v>0</v>
      </c>
      <c r="V25" s="24">
        <f t="shared" si="0"/>
        <v>0</v>
      </c>
      <c r="W25" s="6"/>
      <c r="X25" s="6"/>
      <c r="Y25" s="6"/>
      <c r="Z25" s="7"/>
    </row>
    <row r="26" spans="1:26" ht="15" x14ac:dyDescent="0.25">
      <c r="A26" s="53">
        <v>23</v>
      </c>
      <c r="B26" s="15"/>
      <c r="C26" s="43"/>
      <c r="D26" s="44">
        <f>$W$2</f>
        <v>220</v>
      </c>
      <c r="E26" s="44" t="str">
        <f>IF(C26&lt;&gt;"",SUM(D26-C26),"")</f>
        <v/>
      </c>
      <c r="F26" s="44">
        <f>$X$2/100</f>
        <v>0.8</v>
      </c>
      <c r="G26" s="45" t="str">
        <f>IF(C26&lt;&gt;"",TRUNC(E26*F26),"")</f>
        <v/>
      </c>
      <c r="H26" s="45">
        <f>IF(G26&gt;$Y$2,$Y$2,G26)</f>
        <v>65</v>
      </c>
      <c r="I26" s="46"/>
      <c r="J26" s="46"/>
      <c r="K26" s="50" t="str">
        <f>IF(C26&lt;&gt;"",H26,"")</f>
        <v/>
      </c>
      <c r="L26" s="56"/>
      <c r="M26" s="56"/>
      <c r="N26" s="56"/>
      <c r="O26" s="56"/>
      <c r="P26" s="13">
        <f>MIN($L26:$O26)</f>
        <v>0</v>
      </c>
      <c r="Q26" s="33" t="str">
        <f>IF(V26&gt;0,SUM(L26+M26+N26+O26-P26),"")</f>
        <v/>
      </c>
      <c r="R26" s="34" t="str">
        <f>IF(V26&gt;1,SUM(Q26/(V26-1)),"")</f>
        <v/>
      </c>
      <c r="S26" s="33" t="str">
        <f>IF(V26&gt;0,SUM(V26-1)*K26,"")</f>
        <v/>
      </c>
      <c r="T26" s="34" t="str">
        <f>IF(V26&gt;1,SUM(U26/(V26-1)),"")</f>
        <v/>
      </c>
      <c r="U26" s="35">
        <f>IF(V26&gt;0,SUM(Q26+S26),0)</f>
        <v>0</v>
      </c>
      <c r="V26" s="24">
        <f t="shared" si="0"/>
        <v>0</v>
      </c>
      <c r="W26" s="6"/>
      <c r="X26" s="6"/>
      <c r="Y26" s="6"/>
      <c r="Z26" s="7"/>
    </row>
    <row r="27" spans="1:26" ht="15" x14ac:dyDescent="0.25">
      <c r="A27" s="53">
        <v>24</v>
      </c>
      <c r="B27" s="14"/>
      <c r="C27" s="43"/>
      <c r="D27" s="44">
        <f>$W$2</f>
        <v>220</v>
      </c>
      <c r="E27" s="44" t="str">
        <f>IF(C27&lt;&gt;"",SUM(D27-C27),"")</f>
        <v/>
      </c>
      <c r="F27" s="44">
        <f>$X$2/100</f>
        <v>0.8</v>
      </c>
      <c r="G27" s="45" t="str">
        <f>IF(C27&lt;&gt;"",TRUNC(E27*F27),"")</f>
        <v/>
      </c>
      <c r="H27" s="45">
        <f>IF(G27&gt;$Y$2,$Y$2,G27)</f>
        <v>65</v>
      </c>
      <c r="I27" s="46"/>
      <c r="J27" s="46"/>
      <c r="K27" s="50" t="str">
        <f>IF(C27&lt;&gt;"",H27,"")</f>
        <v/>
      </c>
      <c r="L27" s="56"/>
      <c r="M27" s="56"/>
      <c r="N27" s="56"/>
      <c r="O27" s="56"/>
      <c r="P27" s="13">
        <f>MIN($L27:$O27)</f>
        <v>0</v>
      </c>
      <c r="Q27" s="33" t="str">
        <f>IF(V27&gt;0,SUM(L27+M27+N27+O27-P27),"")</f>
        <v/>
      </c>
      <c r="R27" s="34" t="str">
        <f>IF(V27&gt;1,SUM(Q27/(V27-1)),"")</f>
        <v/>
      </c>
      <c r="S27" s="33" t="str">
        <f>IF(V27&gt;0,SUM(V27-1)*K27,"")</f>
        <v/>
      </c>
      <c r="T27" s="34" t="str">
        <f>IF(V27&gt;1,SUM(U27/(V27-1)),"")</f>
        <v/>
      </c>
      <c r="U27" s="35">
        <f>IF(V27&gt;0,SUM(Q27+S27),0)</f>
        <v>0</v>
      </c>
      <c r="V27" s="24">
        <f t="shared" si="0"/>
        <v>0</v>
      </c>
      <c r="W27" s="6"/>
      <c r="X27" s="6"/>
      <c r="Y27" s="6"/>
      <c r="Z27" s="7"/>
    </row>
    <row r="28" spans="1:26" ht="15" x14ac:dyDescent="0.25">
      <c r="A28" s="53">
        <v>25</v>
      </c>
      <c r="B28" s="15"/>
      <c r="C28" s="43"/>
      <c r="D28" s="44">
        <f>$W$2</f>
        <v>220</v>
      </c>
      <c r="E28" s="44" t="str">
        <f>IF(C28&lt;&gt;"",SUM(D28-C28),"")</f>
        <v/>
      </c>
      <c r="F28" s="44">
        <f>$X$2/100</f>
        <v>0.8</v>
      </c>
      <c r="G28" s="45" t="str">
        <f>IF(C28&lt;&gt;"",TRUNC(E28*F28),"")</f>
        <v/>
      </c>
      <c r="H28" s="45">
        <f>IF(G28&gt;$Y$2,$Y$2,G28)</f>
        <v>65</v>
      </c>
      <c r="I28" s="46"/>
      <c r="J28" s="46"/>
      <c r="K28" s="50" t="str">
        <f>IF(C28&lt;&gt;"",H28,"")</f>
        <v/>
      </c>
      <c r="L28" s="56"/>
      <c r="M28" s="56"/>
      <c r="N28" s="56"/>
      <c r="O28" s="56"/>
      <c r="P28" s="13">
        <f>MIN($L28:$O28)</f>
        <v>0</v>
      </c>
      <c r="Q28" s="33" t="str">
        <f>IF(V28&gt;0,SUM(L28+M28+N28+O28-P28),"")</f>
        <v/>
      </c>
      <c r="R28" s="34" t="str">
        <f>IF(V28&gt;1,SUM(Q28/(V28-1)),"")</f>
        <v/>
      </c>
      <c r="S28" s="33" t="str">
        <f>IF(V28&gt;0,SUM(V28-1)*K28,"")</f>
        <v/>
      </c>
      <c r="T28" s="34" t="str">
        <f>IF(V28&gt;1,SUM(U28/(V28-1)),"")</f>
        <v/>
      </c>
      <c r="U28" s="35">
        <f>IF(V28&gt;0,SUM(Q28+S28),0)</f>
        <v>0</v>
      </c>
      <c r="V28" s="24">
        <f t="shared" si="0"/>
        <v>0</v>
      </c>
      <c r="W28" s="6"/>
      <c r="X28" s="6"/>
      <c r="Y28" s="6"/>
      <c r="Z28" s="7"/>
    </row>
    <row r="29" spans="1:26" ht="15" x14ac:dyDescent="0.25">
      <c r="A29" s="53">
        <v>26</v>
      </c>
      <c r="B29" s="15"/>
      <c r="C29" s="43"/>
      <c r="D29" s="44">
        <f>$W$2</f>
        <v>220</v>
      </c>
      <c r="E29" s="44" t="str">
        <f>IF(C29&lt;&gt;"",SUM(D29-C29),"")</f>
        <v/>
      </c>
      <c r="F29" s="44">
        <f>$X$2/100</f>
        <v>0.8</v>
      </c>
      <c r="G29" s="45" t="str">
        <f>IF(C29&lt;&gt;"",TRUNC(E29*F29),"")</f>
        <v/>
      </c>
      <c r="H29" s="45">
        <f>IF(G29&gt;$Y$2,$Y$2,G29)</f>
        <v>65</v>
      </c>
      <c r="I29" s="46"/>
      <c r="J29" s="46"/>
      <c r="K29" s="50" t="str">
        <f>IF(C29&lt;&gt;"",H29,"")</f>
        <v/>
      </c>
      <c r="L29" s="56"/>
      <c r="M29" s="56"/>
      <c r="N29" s="56"/>
      <c r="O29" s="56"/>
      <c r="P29" s="13">
        <f>MIN($L29:$O29)</f>
        <v>0</v>
      </c>
      <c r="Q29" s="33" t="str">
        <f>IF(V29&gt;0,SUM(L29+M29+N29+O29-P29),"")</f>
        <v/>
      </c>
      <c r="R29" s="34" t="str">
        <f>IF(V29&gt;1,SUM(Q29/(V29-1)),"")</f>
        <v/>
      </c>
      <c r="S29" s="33" t="str">
        <f>IF(V29&gt;0,SUM(V29-1)*K29,"")</f>
        <v/>
      </c>
      <c r="T29" s="34" t="str">
        <f>IF(V29&gt;1,SUM(U29/(V29-1)),"")</f>
        <v/>
      </c>
      <c r="U29" s="35">
        <f>IF(V29&gt;0,SUM(Q29+S29),0)</f>
        <v>0</v>
      </c>
      <c r="V29" s="24">
        <f t="shared" si="0"/>
        <v>0</v>
      </c>
      <c r="W29" s="6"/>
      <c r="X29" s="6"/>
      <c r="Y29" s="6"/>
      <c r="Z29" s="7"/>
    </row>
    <row r="30" spans="1:26" ht="15" x14ac:dyDescent="0.25">
      <c r="A30" s="53">
        <v>27</v>
      </c>
      <c r="B30" s="15"/>
      <c r="C30" s="43"/>
      <c r="D30" s="44">
        <f>$W$2</f>
        <v>220</v>
      </c>
      <c r="E30" s="44" t="str">
        <f>IF(C30&lt;&gt;"",SUM(D30-C30),"")</f>
        <v/>
      </c>
      <c r="F30" s="44">
        <f>$X$2/100</f>
        <v>0.8</v>
      </c>
      <c r="G30" s="45" t="str">
        <f>IF(C30&lt;&gt;"",TRUNC(E30*F30),"")</f>
        <v/>
      </c>
      <c r="H30" s="45">
        <f>IF(G30&gt;$Y$2,$Y$2,G30)</f>
        <v>65</v>
      </c>
      <c r="I30" s="46"/>
      <c r="J30" s="46"/>
      <c r="K30" s="50" t="str">
        <f>IF(C30&lt;&gt;"",H30,"")</f>
        <v/>
      </c>
      <c r="L30" s="56"/>
      <c r="M30" s="56"/>
      <c r="N30" s="56"/>
      <c r="O30" s="56"/>
      <c r="P30" s="13">
        <f>MIN($L30:$O30)</f>
        <v>0</v>
      </c>
      <c r="Q30" s="33" t="str">
        <f>IF(V30&gt;0,SUM(L30+M30+N30+O30-P30),"")</f>
        <v/>
      </c>
      <c r="R30" s="34" t="str">
        <f>IF(V30&gt;1,SUM(Q30/(V30-1)),"")</f>
        <v/>
      </c>
      <c r="S30" s="33" t="str">
        <f>IF(V30&gt;0,SUM(V30-1)*K30,"")</f>
        <v/>
      </c>
      <c r="T30" s="34" t="str">
        <f>IF(V30&gt;1,SUM(U30/(V30-1)),"")</f>
        <v/>
      </c>
      <c r="U30" s="35">
        <f>IF(V30&gt;0,SUM(Q30+S30),0)</f>
        <v>0</v>
      </c>
      <c r="V30" s="24">
        <f t="shared" si="0"/>
        <v>0</v>
      </c>
      <c r="W30" s="6"/>
      <c r="X30" s="6"/>
      <c r="Y30" s="6"/>
      <c r="Z30" s="7"/>
    </row>
    <row r="31" spans="1:26" ht="15" x14ac:dyDescent="0.25">
      <c r="A31" s="53">
        <v>28</v>
      </c>
      <c r="B31" s="12"/>
      <c r="C31" s="43"/>
      <c r="D31" s="44">
        <f>$W$2</f>
        <v>220</v>
      </c>
      <c r="E31" s="44" t="str">
        <f>IF(C31&lt;&gt;"",SUM(D31-C31),"")</f>
        <v/>
      </c>
      <c r="F31" s="44">
        <f>$X$2/100</f>
        <v>0.8</v>
      </c>
      <c r="G31" s="45" t="str">
        <f>IF(C31&lt;&gt;"",TRUNC(E31*F31),"")</f>
        <v/>
      </c>
      <c r="H31" s="45">
        <f>IF(G31&gt;$Y$2,$Y$2,G31)</f>
        <v>65</v>
      </c>
      <c r="I31" s="46"/>
      <c r="J31" s="46"/>
      <c r="K31" s="50" t="str">
        <f>IF(C31&lt;&gt;"",H31,"")</f>
        <v/>
      </c>
      <c r="L31" s="56"/>
      <c r="M31" s="56"/>
      <c r="N31" s="56"/>
      <c r="O31" s="56"/>
      <c r="P31" s="13">
        <f>MIN($L31:$O31)</f>
        <v>0</v>
      </c>
      <c r="Q31" s="33" t="str">
        <f>IF(V31&gt;0,SUM(L31+M31+N31+O31-P31),"")</f>
        <v/>
      </c>
      <c r="R31" s="34" t="str">
        <f>IF(V31&gt;1,SUM(Q31/(V31-1)),"")</f>
        <v/>
      </c>
      <c r="S31" s="33" t="str">
        <f>IF(V31&gt;0,SUM(V31-1)*K31,"")</f>
        <v/>
      </c>
      <c r="T31" s="34" t="str">
        <f>IF(V31&gt;1,SUM(U31/(V31-1)),"")</f>
        <v/>
      </c>
      <c r="U31" s="35">
        <f>IF(V31&gt;0,SUM(Q31+S31),0)</f>
        <v>0</v>
      </c>
      <c r="V31" s="24">
        <f t="shared" si="0"/>
        <v>0</v>
      </c>
      <c r="W31" s="6"/>
      <c r="X31" s="6"/>
      <c r="Y31" s="6"/>
      <c r="Z31" s="7"/>
    </row>
    <row r="32" spans="1:26" ht="15" x14ac:dyDescent="0.25">
      <c r="A32" s="53">
        <v>29</v>
      </c>
      <c r="B32" s="14"/>
      <c r="C32" s="58"/>
      <c r="D32" s="44">
        <f>$W$2</f>
        <v>220</v>
      </c>
      <c r="E32" s="44" t="str">
        <f>IF(C32&lt;&gt;"",SUM(D32-C32),"")</f>
        <v/>
      </c>
      <c r="F32" s="44">
        <f>$X$2/100</f>
        <v>0.8</v>
      </c>
      <c r="G32" s="45" t="str">
        <f>IF(C32&lt;&gt;"",TRUNC(E32*F32),"")</f>
        <v/>
      </c>
      <c r="H32" s="45">
        <f>IF(G32&gt;$Y$2,$Y$2,G32)</f>
        <v>65</v>
      </c>
      <c r="I32" s="58"/>
      <c r="J32" s="46"/>
      <c r="K32" s="50" t="str">
        <f>IF(C32&lt;&gt;"",H32,"")</f>
        <v/>
      </c>
      <c r="L32" s="56"/>
      <c r="M32" s="56"/>
      <c r="N32" s="56"/>
      <c r="O32" s="56"/>
      <c r="P32" s="13">
        <f>MIN($L32:$O32)</f>
        <v>0</v>
      </c>
      <c r="Q32" s="33" t="str">
        <f>IF(V32&gt;0,SUM(L32+M32+N32+O32-P32),"")</f>
        <v/>
      </c>
      <c r="R32" s="34" t="str">
        <f>IF(V32&gt;1,SUM(Q32/(V32-1)),"")</f>
        <v/>
      </c>
      <c r="S32" s="33" t="str">
        <f>IF(V32&gt;0,SUM(V32-1)*K32,"")</f>
        <v/>
      </c>
      <c r="T32" s="34" t="str">
        <f>IF(V32&gt;1,SUM(U32/(V32-1)),"")</f>
        <v/>
      </c>
      <c r="U32" s="35">
        <f>IF(V32&gt;0,SUM(Q32+S32),0)</f>
        <v>0</v>
      </c>
      <c r="V32" s="24">
        <f t="shared" si="0"/>
        <v>0</v>
      </c>
      <c r="W32" s="6"/>
      <c r="X32" s="6"/>
      <c r="Y32" s="6"/>
      <c r="Z32" s="7"/>
    </row>
    <row r="33" spans="1:26" ht="15" x14ac:dyDescent="0.25">
      <c r="A33" s="53">
        <v>30</v>
      </c>
      <c r="B33" s="14"/>
      <c r="C33" s="43"/>
      <c r="D33" s="44">
        <f>$W$2</f>
        <v>220</v>
      </c>
      <c r="E33" s="44" t="str">
        <f>IF(C33&lt;&gt;"",SUM(D33-C33),"")</f>
        <v/>
      </c>
      <c r="F33" s="44">
        <f>$X$2/100</f>
        <v>0.8</v>
      </c>
      <c r="G33" s="45" t="str">
        <f>IF(C33&lt;&gt;"",TRUNC(E33*F33),"")</f>
        <v/>
      </c>
      <c r="H33" s="45">
        <f>IF(G33&gt;$Y$2,$Y$2,G33)</f>
        <v>65</v>
      </c>
      <c r="I33" s="46"/>
      <c r="J33" s="46"/>
      <c r="K33" s="50" t="str">
        <f>IF(C33&lt;&gt;"",H33,"")</f>
        <v/>
      </c>
      <c r="L33" s="56"/>
      <c r="M33" s="56"/>
      <c r="N33" s="56"/>
      <c r="O33" s="56"/>
      <c r="P33" s="13">
        <f>MIN($L33:$O33)</f>
        <v>0</v>
      </c>
      <c r="Q33" s="33" t="str">
        <f>IF(V33&gt;0,SUM(L33+M33+N33+O33-P33),"")</f>
        <v/>
      </c>
      <c r="R33" s="34" t="str">
        <f>IF(V33&gt;1,SUM(Q33/(V33-1)),"")</f>
        <v/>
      </c>
      <c r="S33" s="33" t="str">
        <f>IF(V33&gt;0,SUM(V33-1)*K33,"")</f>
        <v/>
      </c>
      <c r="T33" s="34" t="str">
        <f>IF(V33&gt;1,SUM(U33/(V33-1)),"")</f>
        <v/>
      </c>
      <c r="U33" s="35">
        <f>IF(V33&gt;0,SUM(Q33+S33),0)</f>
        <v>0</v>
      </c>
      <c r="V33" s="24">
        <f t="shared" si="0"/>
        <v>0</v>
      </c>
      <c r="W33" s="6"/>
      <c r="X33" s="6"/>
      <c r="Y33" s="6"/>
      <c r="Z33" s="7"/>
    </row>
    <row r="34" spans="1:26" ht="15" x14ac:dyDescent="0.25">
      <c r="A34" s="53">
        <f>A33+1</f>
        <v>31</v>
      </c>
      <c r="B34" s="15"/>
      <c r="C34" s="43"/>
      <c r="D34" s="44">
        <f>$W$2</f>
        <v>220</v>
      </c>
      <c r="E34" s="44" t="str">
        <f>IF(C34&lt;&gt;"",SUM(D34-C34),"")</f>
        <v/>
      </c>
      <c r="F34" s="44">
        <f>$X$2/100</f>
        <v>0.8</v>
      </c>
      <c r="G34" s="45" t="str">
        <f>IF(C34&lt;&gt;"",TRUNC(E34*F34),"")</f>
        <v/>
      </c>
      <c r="H34" s="45">
        <f>IF(G34&gt;$Y$2,$Y$2,G34)</f>
        <v>65</v>
      </c>
      <c r="I34" s="46"/>
      <c r="J34" s="46"/>
      <c r="K34" s="50" t="str">
        <f>IF(C34&lt;&gt;"",H34,"")</f>
        <v/>
      </c>
      <c r="L34" s="56"/>
      <c r="M34" s="56"/>
      <c r="N34" s="56"/>
      <c r="O34" s="56"/>
      <c r="P34" s="13">
        <f>MIN($L34:$O34)</f>
        <v>0</v>
      </c>
      <c r="Q34" s="33" t="str">
        <f>IF(V34&gt;0,SUM(L34+M34+N34+O34-P34),"")</f>
        <v/>
      </c>
      <c r="R34" s="34" t="str">
        <f>IF(V34&gt;1,SUM(Q34/(V34-1)),"")</f>
        <v/>
      </c>
      <c r="S34" s="33" t="str">
        <f>IF(V34&gt;0,SUM(V34-1)*K34,"")</f>
        <v/>
      </c>
      <c r="T34" s="34" t="str">
        <f>IF(V34&gt;1,SUM(U34/(V34-1)),"")</f>
        <v/>
      </c>
      <c r="U34" s="35">
        <f>IF(V34&gt;0,SUM(Q34+S34),0)</f>
        <v>0</v>
      </c>
      <c r="V34" s="24">
        <f t="shared" si="0"/>
        <v>0</v>
      </c>
      <c r="W34" s="6"/>
      <c r="X34" s="6"/>
      <c r="Y34" s="6"/>
      <c r="Z34" s="7"/>
    </row>
    <row r="35" spans="1:26" ht="15" x14ac:dyDescent="0.25">
      <c r="A35" s="53">
        <f t="shared" ref="A35:A98" si="1">A34+1</f>
        <v>32</v>
      </c>
      <c r="B35" s="14"/>
      <c r="C35" s="43"/>
      <c r="D35" s="44">
        <f>$W$2</f>
        <v>220</v>
      </c>
      <c r="E35" s="44" t="str">
        <f>IF(C35&lt;&gt;"",SUM(D35-C35),"")</f>
        <v/>
      </c>
      <c r="F35" s="44">
        <f>$X$2/100</f>
        <v>0.8</v>
      </c>
      <c r="G35" s="45" t="str">
        <f>IF(C35&lt;&gt;"",TRUNC(E35*F35),"")</f>
        <v/>
      </c>
      <c r="H35" s="45">
        <f>IF(G35&gt;$Y$2,$Y$2,G35)</f>
        <v>65</v>
      </c>
      <c r="I35" s="46"/>
      <c r="J35" s="46"/>
      <c r="K35" s="50" t="str">
        <f>IF(C35&lt;&gt;"",H35,"")</f>
        <v/>
      </c>
      <c r="L35" s="56"/>
      <c r="M35" s="56"/>
      <c r="N35" s="56"/>
      <c r="O35" s="56"/>
      <c r="P35" s="13">
        <f>MIN($L35:$O35)</f>
        <v>0</v>
      </c>
      <c r="Q35" s="33" t="str">
        <f>IF(V35&gt;0,SUM(L35+M35+N35+O35-P35),"")</f>
        <v/>
      </c>
      <c r="R35" s="34" t="str">
        <f>IF(V35&gt;1,SUM(Q35/(V35-1)),"")</f>
        <v/>
      </c>
      <c r="S35" s="33" t="str">
        <f>IF(V35&gt;0,SUM(V35-1)*K35,"")</f>
        <v/>
      </c>
      <c r="T35" s="34" t="str">
        <f>IF(V35&gt;1,SUM(U35/(V35-1)),"")</f>
        <v/>
      </c>
      <c r="U35" s="35">
        <f>IF(V35&gt;0,SUM(Q35+S35),0)</f>
        <v>0</v>
      </c>
      <c r="V35" s="24">
        <f t="shared" si="0"/>
        <v>0</v>
      </c>
      <c r="W35" s="6"/>
      <c r="X35" s="6"/>
      <c r="Y35" s="6"/>
      <c r="Z35" s="7"/>
    </row>
    <row r="36" spans="1:26" ht="15" x14ac:dyDescent="0.25">
      <c r="A36" s="53">
        <f t="shared" si="1"/>
        <v>33</v>
      </c>
      <c r="B36" s="12"/>
      <c r="C36" s="43"/>
      <c r="D36" s="44">
        <f>$W$2</f>
        <v>220</v>
      </c>
      <c r="E36" s="44" t="str">
        <f>IF(C36&lt;&gt;"",SUM(D36-C36),"")</f>
        <v/>
      </c>
      <c r="F36" s="44">
        <f>$X$2/100</f>
        <v>0.8</v>
      </c>
      <c r="G36" s="45" t="str">
        <f>IF(C36&lt;&gt;"",TRUNC(E36*F36),"")</f>
        <v/>
      </c>
      <c r="H36" s="45">
        <f>IF(G36&gt;$Y$2,$Y$2,G36)</f>
        <v>65</v>
      </c>
      <c r="I36" s="46"/>
      <c r="J36" s="46"/>
      <c r="K36" s="50" t="str">
        <f>IF(C36&lt;&gt;"",H36,"")</f>
        <v/>
      </c>
      <c r="L36" s="56"/>
      <c r="M36" s="56"/>
      <c r="N36" s="56"/>
      <c r="O36" s="56"/>
      <c r="P36" s="13">
        <f>MIN($L36:$O36)</f>
        <v>0</v>
      </c>
      <c r="Q36" s="33" t="str">
        <f>IF(V36&gt;0,SUM(L36+M36+N36+O36-P36),"")</f>
        <v/>
      </c>
      <c r="R36" s="34" t="str">
        <f>IF(V36&gt;1,SUM(Q36/(V36-1)),"")</f>
        <v/>
      </c>
      <c r="S36" s="33" t="str">
        <f>IF(V36&gt;0,SUM(V36-1)*K36,"")</f>
        <v/>
      </c>
      <c r="T36" s="34" t="str">
        <f>IF(V36&gt;1,SUM(U36/(V36-1)),"")</f>
        <v/>
      </c>
      <c r="U36" s="35">
        <f>IF(V36&gt;0,SUM(Q36+S36),0)</f>
        <v>0</v>
      </c>
      <c r="V36" s="24">
        <f t="shared" si="0"/>
        <v>0</v>
      </c>
      <c r="W36" s="6"/>
      <c r="X36" s="6"/>
      <c r="Y36" s="6"/>
      <c r="Z36" s="7"/>
    </row>
    <row r="37" spans="1:26" ht="15" x14ac:dyDescent="0.25">
      <c r="A37" s="53">
        <f t="shared" si="1"/>
        <v>34</v>
      </c>
      <c r="B37" s="14"/>
      <c r="C37" s="43"/>
      <c r="D37" s="44">
        <f>$W$2</f>
        <v>220</v>
      </c>
      <c r="E37" s="44" t="str">
        <f>IF(C37&lt;&gt;"",SUM(D37-C37),"")</f>
        <v/>
      </c>
      <c r="F37" s="44">
        <f>$X$2/100</f>
        <v>0.8</v>
      </c>
      <c r="G37" s="45" t="str">
        <f>IF(C37&lt;&gt;"",TRUNC(E37*F37),"")</f>
        <v/>
      </c>
      <c r="H37" s="45">
        <f>IF(G37&gt;$Y$2,$Y$2,G37)</f>
        <v>65</v>
      </c>
      <c r="I37" s="46"/>
      <c r="J37" s="46"/>
      <c r="K37" s="50" t="str">
        <f>IF(C37&lt;&gt;"",H37,"")</f>
        <v/>
      </c>
      <c r="L37" s="56"/>
      <c r="M37" s="56"/>
      <c r="N37" s="56"/>
      <c r="O37" s="56"/>
      <c r="P37" s="13">
        <f>MIN($L37:$O37)</f>
        <v>0</v>
      </c>
      <c r="Q37" s="33" t="str">
        <f>IF(V37&gt;0,SUM(L37+M37+N37+O37-P37),"")</f>
        <v/>
      </c>
      <c r="R37" s="34" t="str">
        <f>IF(V37&gt;1,SUM(Q37/(V37-1)),"")</f>
        <v/>
      </c>
      <c r="S37" s="33" t="str">
        <f>IF(V37&gt;0,SUM(V37-1)*K37,"")</f>
        <v/>
      </c>
      <c r="T37" s="34" t="str">
        <f>IF(V37&gt;1,SUM(U37/(V37-1)),"")</f>
        <v/>
      </c>
      <c r="U37" s="35">
        <f>IF(V37&gt;0,SUM(Q37+S37),0)</f>
        <v>0</v>
      </c>
      <c r="V37" s="24">
        <f t="shared" si="0"/>
        <v>0</v>
      </c>
      <c r="W37" s="6"/>
      <c r="X37" s="6"/>
      <c r="Y37" s="6"/>
      <c r="Z37" s="7"/>
    </row>
    <row r="38" spans="1:26" ht="15" x14ac:dyDescent="0.25">
      <c r="A38" s="53">
        <f t="shared" si="1"/>
        <v>35</v>
      </c>
      <c r="B38" s="15"/>
      <c r="C38" s="43"/>
      <c r="D38" s="44">
        <f>$W$2</f>
        <v>220</v>
      </c>
      <c r="E38" s="44" t="str">
        <f>IF(C38&lt;&gt;"",SUM(D38-C38),"")</f>
        <v/>
      </c>
      <c r="F38" s="44">
        <f>$X$2/100</f>
        <v>0.8</v>
      </c>
      <c r="G38" s="45" t="str">
        <f>IF(C38&lt;&gt;"",TRUNC(E38*F38),"")</f>
        <v/>
      </c>
      <c r="H38" s="45">
        <f>IF(G38&gt;$Y$2,$Y$2,G38)</f>
        <v>65</v>
      </c>
      <c r="I38" s="46"/>
      <c r="J38" s="46"/>
      <c r="K38" s="50" t="str">
        <f>IF(C38&lt;&gt;"",H38,"")</f>
        <v/>
      </c>
      <c r="L38" s="56"/>
      <c r="M38" s="56"/>
      <c r="N38" s="56"/>
      <c r="O38" s="56"/>
      <c r="P38" s="13">
        <f>MIN($L38:$O38)</f>
        <v>0</v>
      </c>
      <c r="Q38" s="33" t="str">
        <f>IF(V38&gt;0,SUM(L38+M38+N38+O38-P38),"")</f>
        <v/>
      </c>
      <c r="R38" s="34" t="str">
        <f>IF(V38&gt;1,SUM(Q38/(V38-1)),"")</f>
        <v/>
      </c>
      <c r="S38" s="33" t="str">
        <f>IF(V38&gt;0,SUM(V38-1)*K38,"")</f>
        <v/>
      </c>
      <c r="T38" s="34" t="str">
        <f>IF(V38&gt;1,SUM(U38/(V38-1)),"")</f>
        <v/>
      </c>
      <c r="U38" s="35">
        <f>IF(V38&gt;0,SUM(Q38+S38),0)</f>
        <v>0</v>
      </c>
      <c r="V38" s="24">
        <f t="shared" si="0"/>
        <v>0</v>
      </c>
      <c r="W38" s="6"/>
      <c r="X38" s="6"/>
      <c r="Y38" s="6"/>
      <c r="Z38" s="7"/>
    </row>
    <row r="39" spans="1:26" ht="15" x14ac:dyDescent="0.25">
      <c r="A39" s="53">
        <f t="shared" si="1"/>
        <v>36</v>
      </c>
      <c r="B39" s="15"/>
      <c r="C39" s="43"/>
      <c r="D39" s="44">
        <f>$W$2</f>
        <v>220</v>
      </c>
      <c r="E39" s="44" t="str">
        <f>IF(C39&lt;&gt;"",SUM(D39-C39),"")</f>
        <v/>
      </c>
      <c r="F39" s="44">
        <f>$X$2/100</f>
        <v>0.8</v>
      </c>
      <c r="G39" s="45" t="str">
        <f>IF(C39&lt;&gt;"",TRUNC(E39*F39),"")</f>
        <v/>
      </c>
      <c r="H39" s="45">
        <f>IF(G39&gt;$Y$2,$Y$2,G39)</f>
        <v>65</v>
      </c>
      <c r="I39" s="46"/>
      <c r="J39" s="46"/>
      <c r="K39" s="50" t="str">
        <f>IF(C39&lt;&gt;"",H39,"")</f>
        <v/>
      </c>
      <c r="L39" s="56"/>
      <c r="M39" s="56"/>
      <c r="N39" s="56"/>
      <c r="O39" s="56"/>
      <c r="P39" s="13">
        <f>MIN($L39:$O39)</f>
        <v>0</v>
      </c>
      <c r="Q39" s="33" t="str">
        <f>IF(V39&gt;0,SUM(L39+M39+N39+O39-P39),"")</f>
        <v/>
      </c>
      <c r="R39" s="34" t="str">
        <f>IF(V39&gt;1,SUM(Q39/(V39-1)),"")</f>
        <v/>
      </c>
      <c r="S39" s="33" t="str">
        <f>IF(V39&gt;0,SUM(V39-1)*K39,"")</f>
        <v/>
      </c>
      <c r="T39" s="34" t="str">
        <f>IF(V39&gt;1,SUM(U39/(V39-1)),"")</f>
        <v/>
      </c>
      <c r="U39" s="35">
        <f>IF(V39&gt;0,SUM(Q39+S39),0)</f>
        <v>0</v>
      </c>
      <c r="V39" s="24">
        <f t="shared" si="0"/>
        <v>0</v>
      </c>
      <c r="W39" s="6"/>
      <c r="X39" s="6"/>
      <c r="Y39" s="6"/>
      <c r="Z39" s="7"/>
    </row>
    <row r="40" spans="1:26" ht="15" x14ac:dyDescent="0.25">
      <c r="A40" s="53">
        <f t="shared" si="1"/>
        <v>37</v>
      </c>
      <c r="B40" s="14"/>
      <c r="C40" s="43"/>
      <c r="D40" s="44">
        <f>$W$2</f>
        <v>220</v>
      </c>
      <c r="E40" s="44" t="str">
        <f>IF(C40&lt;&gt;"",SUM(D40-C40),"")</f>
        <v/>
      </c>
      <c r="F40" s="44">
        <f>$X$2/100</f>
        <v>0.8</v>
      </c>
      <c r="G40" s="45" t="str">
        <f>IF(C40&lt;&gt;"",TRUNC(E40*F40),"")</f>
        <v/>
      </c>
      <c r="H40" s="45">
        <f>IF(G40&gt;$Y$2,$Y$2,G40)</f>
        <v>65</v>
      </c>
      <c r="I40" s="46"/>
      <c r="J40" s="46"/>
      <c r="K40" s="50" t="str">
        <f>IF(C40&lt;&gt;"",H40,"")</f>
        <v/>
      </c>
      <c r="L40" s="56"/>
      <c r="M40" s="56"/>
      <c r="N40" s="56"/>
      <c r="O40" s="56"/>
      <c r="P40" s="13">
        <f>MIN($L40:$O40)</f>
        <v>0</v>
      </c>
      <c r="Q40" s="33" t="str">
        <f>IF(V40&gt;0,SUM(L40+M40+N40+O40-P40),"")</f>
        <v/>
      </c>
      <c r="R40" s="34" t="str">
        <f>IF(V40&gt;1,SUM(Q40/(V40-1)),"")</f>
        <v/>
      </c>
      <c r="S40" s="33" t="str">
        <f>IF(V40&gt;0,SUM(V40-1)*K40,"")</f>
        <v/>
      </c>
      <c r="T40" s="34" t="str">
        <f>IF(V40&gt;1,SUM(U40/(V40-1)),"")</f>
        <v/>
      </c>
      <c r="U40" s="35">
        <f>IF(V40&gt;0,SUM(Q40+S40),0)</f>
        <v>0</v>
      </c>
      <c r="V40" s="24">
        <f t="shared" si="0"/>
        <v>0</v>
      </c>
      <c r="W40" s="6"/>
      <c r="X40" s="6"/>
      <c r="Y40" s="6"/>
      <c r="Z40" s="7"/>
    </row>
    <row r="41" spans="1:26" ht="15" x14ac:dyDescent="0.25">
      <c r="A41" s="53">
        <f t="shared" si="1"/>
        <v>38</v>
      </c>
      <c r="B41" s="14"/>
      <c r="C41" s="43"/>
      <c r="D41" s="44">
        <f>$W$2</f>
        <v>220</v>
      </c>
      <c r="E41" s="44" t="str">
        <f>IF(C41&lt;&gt;"",SUM(D41-C41),"")</f>
        <v/>
      </c>
      <c r="F41" s="44">
        <f>$X$2/100</f>
        <v>0.8</v>
      </c>
      <c r="G41" s="45" t="str">
        <f>IF(C41&lt;&gt;"",TRUNC(E41*F41),"")</f>
        <v/>
      </c>
      <c r="H41" s="45">
        <f>IF(G41&gt;$Y$2,$Y$2,G41)</f>
        <v>65</v>
      </c>
      <c r="I41" s="46"/>
      <c r="J41" s="46"/>
      <c r="K41" s="50" t="str">
        <f>IF(C41&lt;&gt;"",H41,"")</f>
        <v/>
      </c>
      <c r="L41" s="56"/>
      <c r="M41" s="56"/>
      <c r="N41" s="56"/>
      <c r="O41" s="56"/>
      <c r="P41" s="13">
        <f>MIN($L41:$O41)</f>
        <v>0</v>
      </c>
      <c r="Q41" s="33" t="str">
        <f>IF(V41&gt;0,SUM(L41+M41+N41+O41-P41),"")</f>
        <v/>
      </c>
      <c r="R41" s="34" t="str">
        <f>IF(V41&gt;1,SUM(Q41/(V41-1)),"")</f>
        <v/>
      </c>
      <c r="S41" s="33" t="str">
        <f>IF(V41&gt;0,SUM(V41-1)*K41,"")</f>
        <v/>
      </c>
      <c r="T41" s="34" t="str">
        <f>IF(V41&gt;1,SUM(U41/(V41-1)),"")</f>
        <v/>
      </c>
      <c r="U41" s="35">
        <f>IF(V41&gt;0,SUM(Q41+S41),0)</f>
        <v>0</v>
      </c>
      <c r="V41" s="24">
        <f t="shared" si="0"/>
        <v>0</v>
      </c>
      <c r="W41" s="6"/>
      <c r="X41" s="6"/>
      <c r="Y41" s="6"/>
      <c r="Z41" s="7"/>
    </row>
    <row r="42" spans="1:26" ht="15" x14ac:dyDescent="0.25">
      <c r="A42" s="53">
        <f t="shared" si="1"/>
        <v>39</v>
      </c>
      <c r="B42" s="15"/>
      <c r="C42" s="43"/>
      <c r="D42" s="44">
        <f>$W$2</f>
        <v>220</v>
      </c>
      <c r="E42" s="44" t="str">
        <f>IF(C42&lt;&gt;"",SUM(D42-C42),"")</f>
        <v/>
      </c>
      <c r="F42" s="44">
        <f>$X$2/100</f>
        <v>0.8</v>
      </c>
      <c r="G42" s="45" t="str">
        <f>IF(C42&lt;&gt;"",TRUNC(E42*F42),"")</f>
        <v/>
      </c>
      <c r="H42" s="45">
        <f>IF(G42&gt;$Y$2,$Y$2,G42)</f>
        <v>65</v>
      </c>
      <c r="I42" s="46"/>
      <c r="J42" s="46"/>
      <c r="K42" s="50" t="str">
        <f>IF(C42&lt;&gt;"",H42,"")</f>
        <v/>
      </c>
      <c r="L42" s="56"/>
      <c r="M42" s="56"/>
      <c r="N42" s="56"/>
      <c r="O42" s="56"/>
      <c r="P42" s="13">
        <f>MIN($L42:$O42)</f>
        <v>0</v>
      </c>
      <c r="Q42" s="33" t="str">
        <f>IF(V42&gt;0,SUM(L42+M42+N42+O42-P42),"")</f>
        <v/>
      </c>
      <c r="R42" s="34" t="str">
        <f>IF(V42&gt;1,SUM(Q42/(V42-1)),"")</f>
        <v/>
      </c>
      <c r="S42" s="33" t="str">
        <f>IF(V42&gt;0,SUM(V42-1)*K42,"")</f>
        <v/>
      </c>
      <c r="T42" s="34" t="str">
        <f>IF(V42&gt;1,SUM(U42/(V42-1)),"")</f>
        <v/>
      </c>
      <c r="U42" s="35">
        <f>IF(V42&gt;0,SUM(Q42+S42),0)</f>
        <v>0</v>
      </c>
      <c r="V42" s="24">
        <f t="shared" si="0"/>
        <v>0</v>
      </c>
      <c r="W42" s="6"/>
      <c r="X42" s="6"/>
      <c r="Y42" s="6"/>
      <c r="Z42" s="7"/>
    </row>
    <row r="43" spans="1:26" ht="15" x14ac:dyDescent="0.25">
      <c r="A43" s="53">
        <f t="shared" si="1"/>
        <v>40</v>
      </c>
      <c r="B43" s="15"/>
      <c r="C43" s="43"/>
      <c r="D43" s="44">
        <f>$W$2</f>
        <v>220</v>
      </c>
      <c r="E43" s="44" t="str">
        <f>IF(C43&lt;&gt;"",SUM(D43-C43),"")</f>
        <v/>
      </c>
      <c r="F43" s="44">
        <f>$X$2/100</f>
        <v>0.8</v>
      </c>
      <c r="G43" s="45" t="str">
        <f>IF(C43&lt;&gt;"",TRUNC(E43*F43),"")</f>
        <v/>
      </c>
      <c r="H43" s="45">
        <f>IF(G43&gt;$Y$2,$Y$2,G43)</f>
        <v>65</v>
      </c>
      <c r="I43" s="46"/>
      <c r="J43" s="46"/>
      <c r="K43" s="50" t="str">
        <f>IF(C43&lt;&gt;"",H43,"")</f>
        <v/>
      </c>
      <c r="L43" s="56"/>
      <c r="M43" s="56"/>
      <c r="N43" s="56"/>
      <c r="O43" s="56"/>
      <c r="P43" s="13">
        <f>MIN($L43:$O43)</f>
        <v>0</v>
      </c>
      <c r="Q43" s="33" t="str">
        <f>IF(V43&gt;0,SUM(L43+M43+N43+O43-P43),"")</f>
        <v/>
      </c>
      <c r="R43" s="34" t="str">
        <f>IF(V43&gt;1,SUM(Q43/(V43-1)),"")</f>
        <v/>
      </c>
      <c r="S43" s="33" t="str">
        <f>IF(V43&gt;0,SUM(V43-1)*K43,"")</f>
        <v/>
      </c>
      <c r="T43" s="34" t="str">
        <f>IF(V43&gt;1,SUM(U43/(V43-1)),"")</f>
        <v/>
      </c>
      <c r="U43" s="35">
        <f>IF(V43&gt;0,SUM(Q43+S43),0)</f>
        <v>0</v>
      </c>
      <c r="V43" s="24">
        <f t="shared" si="0"/>
        <v>0</v>
      </c>
      <c r="W43" s="6"/>
      <c r="X43" s="6"/>
      <c r="Y43" s="6"/>
      <c r="Z43" s="7"/>
    </row>
    <row r="44" spans="1:26" ht="15" x14ac:dyDescent="0.25">
      <c r="A44" s="53">
        <f t="shared" si="1"/>
        <v>41</v>
      </c>
      <c r="B44" s="14"/>
      <c r="C44" s="43"/>
      <c r="D44" s="44">
        <f>$W$2</f>
        <v>220</v>
      </c>
      <c r="E44" s="44" t="str">
        <f>IF(C44&lt;&gt;"",SUM(D44-C44),"")</f>
        <v/>
      </c>
      <c r="F44" s="44">
        <f>$X$2/100</f>
        <v>0.8</v>
      </c>
      <c r="G44" s="45" t="str">
        <f>IF(C44&lt;&gt;"",TRUNC(E44*F44),"")</f>
        <v/>
      </c>
      <c r="H44" s="45">
        <f>IF(G44&gt;$Y$2,$Y$2,G44)</f>
        <v>65</v>
      </c>
      <c r="I44" s="46"/>
      <c r="J44" s="46"/>
      <c r="K44" s="50" t="str">
        <f>IF(C44&lt;&gt;"",H44,"")</f>
        <v/>
      </c>
      <c r="L44" s="56"/>
      <c r="M44" s="56"/>
      <c r="N44" s="56"/>
      <c r="O44" s="56"/>
      <c r="P44" s="13">
        <f>MIN($L44:$O44)</f>
        <v>0</v>
      </c>
      <c r="Q44" s="33" t="str">
        <f>IF(V44&gt;0,SUM(L44+M44+N44+O44-P44),"")</f>
        <v/>
      </c>
      <c r="R44" s="34" t="str">
        <f>IF(V44&gt;1,SUM(Q44/(V44-1)),"")</f>
        <v/>
      </c>
      <c r="S44" s="33" t="str">
        <f>IF(V44&gt;0,SUM(V44-1)*K44,"")</f>
        <v/>
      </c>
      <c r="T44" s="34" t="str">
        <f>IF(V44&gt;1,SUM(U44/(V44-1)),"")</f>
        <v/>
      </c>
      <c r="U44" s="35">
        <f>IF(V44&gt;0,SUM(Q44+S44),0)</f>
        <v>0</v>
      </c>
      <c r="V44" s="24">
        <f t="shared" si="0"/>
        <v>0</v>
      </c>
      <c r="W44" s="6"/>
      <c r="X44" s="6"/>
      <c r="Y44" s="6"/>
      <c r="Z44" s="7"/>
    </row>
    <row r="45" spans="1:26" ht="15" x14ac:dyDescent="0.25">
      <c r="A45" s="53">
        <f t="shared" si="1"/>
        <v>42</v>
      </c>
      <c r="B45" s="12"/>
      <c r="C45" s="43"/>
      <c r="D45" s="44">
        <f>$W$2</f>
        <v>220</v>
      </c>
      <c r="E45" s="44" t="str">
        <f>IF(C45&lt;&gt;"",SUM(D45-C45),"")</f>
        <v/>
      </c>
      <c r="F45" s="44">
        <f>$X$2/100</f>
        <v>0.8</v>
      </c>
      <c r="G45" s="45" t="str">
        <f>IF(C45&lt;&gt;"",TRUNC(E45*F45),"")</f>
        <v/>
      </c>
      <c r="H45" s="45">
        <f>IF(G45&gt;$Y$2,$Y$2,G45)</f>
        <v>65</v>
      </c>
      <c r="I45" s="46"/>
      <c r="J45" s="46"/>
      <c r="K45" s="50" t="str">
        <f>IF(C45&lt;&gt;"",H45,"")</f>
        <v/>
      </c>
      <c r="L45" s="56"/>
      <c r="M45" s="56"/>
      <c r="N45" s="56"/>
      <c r="O45" s="56"/>
      <c r="P45" s="13">
        <f>MIN($L45:$O45)</f>
        <v>0</v>
      </c>
      <c r="Q45" s="33" t="str">
        <f>IF(V45&gt;0,SUM(L45+M45+N45+O45-P45),"")</f>
        <v/>
      </c>
      <c r="R45" s="34" t="str">
        <f>IF(V45&gt;1,SUM(Q45/(V45-1)),"")</f>
        <v/>
      </c>
      <c r="S45" s="33" t="str">
        <f>IF(V45&gt;0,SUM(V45-1)*K45,"")</f>
        <v/>
      </c>
      <c r="T45" s="34" t="str">
        <f>IF(V45&gt;1,SUM(U45/(V45-1)),"")</f>
        <v/>
      </c>
      <c r="U45" s="35">
        <f>IF(V45&gt;0,SUM(Q45+S45),0)</f>
        <v>0</v>
      </c>
      <c r="V45" s="24">
        <f t="shared" si="0"/>
        <v>0</v>
      </c>
      <c r="W45" s="6"/>
      <c r="X45" s="6"/>
      <c r="Y45" s="6"/>
      <c r="Z45" s="7"/>
    </row>
    <row r="46" spans="1:26" ht="15" x14ac:dyDescent="0.25">
      <c r="A46" s="53">
        <f t="shared" si="1"/>
        <v>43</v>
      </c>
      <c r="B46" s="14"/>
      <c r="C46" s="43"/>
      <c r="D46" s="44">
        <f>$W$2</f>
        <v>220</v>
      </c>
      <c r="E46" s="44" t="str">
        <f>IF(C46&lt;&gt;"",SUM(D46-C46),"")</f>
        <v/>
      </c>
      <c r="F46" s="44">
        <f>$X$2/100</f>
        <v>0.8</v>
      </c>
      <c r="G46" s="45" t="str">
        <f>IF(C46&lt;&gt;"",TRUNC(E46*F46),"")</f>
        <v/>
      </c>
      <c r="H46" s="45">
        <f>IF(G46&gt;$Y$2,$Y$2,G46)</f>
        <v>65</v>
      </c>
      <c r="I46" s="46"/>
      <c r="J46" s="46"/>
      <c r="K46" s="50" t="str">
        <f>IF(C46&lt;&gt;"",H46,"")</f>
        <v/>
      </c>
      <c r="L46" s="56"/>
      <c r="M46" s="56"/>
      <c r="N46" s="56"/>
      <c r="O46" s="56"/>
      <c r="P46" s="13">
        <f>MIN($L46:$O46)</f>
        <v>0</v>
      </c>
      <c r="Q46" s="33" t="str">
        <f>IF(V46&gt;0,SUM(L46+M46+N46+O46-P46),"")</f>
        <v/>
      </c>
      <c r="R46" s="34" t="str">
        <f>IF(V46&gt;1,SUM(Q46/(V46-1)),"")</f>
        <v/>
      </c>
      <c r="S46" s="33" t="str">
        <f>IF(V46&gt;0,SUM(V46-1)*K46,"")</f>
        <v/>
      </c>
      <c r="T46" s="34" t="str">
        <f>IF(V46&gt;1,SUM(U46/(V46-1)),"")</f>
        <v/>
      </c>
      <c r="U46" s="35">
        <f>IF(V46&gt;0,SUM(Q46+S46),0)</f>
        <v>0</v>
      </c>
      <c r="V46" s="24">
        <f t="shared" si="0"/>
        <v>0</v>
      </c>
      <c r="W46" s="6"/>
      <c r="X46" s="6"/>
      <c r="Y46" s="6"/>
      <c r="Z46" s="7"/>
    </row>
    <row r="47" spans="1:26" ht="15" x14ac:dyDescent="0.25">
      <c r="A47" s="53">
        <f t="shared" si="1"/>
        <v>44</v>
      </c>
      <c r="B47" s="15"/>
      <c r="C47" s="43"/>
      <c r="D47" s="44">
        <f>$W$2</f>
        <v>220</v>
      </c>
      <c r="E47" s="44" t="str">
        <f>IF(C47&lt;&gt;"",SUM(D47-C47),"")</f>
        <v/>
      </c>
      <c r="F47" s="44">
        <f>$X$2/100</f>
        <v>0.8</v>
      </c>
      <c r="G47" s="45" t="str">
        <f>IF(C47&lt;&gt;"",TRUNC(E47*F47),"")</f>
        <v/>
      </c>
      <c r="H47" s="45">
        <f>IF(G47&gt;$Y$2,$Y$2,G47)</f>
        <v>65</v>
      </c>
      <c r="I47" s="46"/>
      <c r="J47" s="46"/>
      <c r="K47" s="50" t="str">
        <f>IF(C47&lt;&gt;"",H47,"")</f>
        <v/>
      </c>
      <c r="L47" s="56"/>
      <c r="M47" s="56"/>
      <c r="N47" s="56"/>
      <c r="O47" s="56"/>
      <c r="P47" s="13">
        <f>MIN($L47:$O47)</f>
        <v>0</v>
      </c>
      <c r="Q47" s="33" t="str">
        <f>IF(V47&gt;0,SUM(L47+M47+N47+O47-P47),"")</f>
        <v/>
      </c>
      <c r="R47" s="34" t="str">
        <f>IF(V47&gt;1,SUM(Q47/(V47-1)),"")</f>
        <v/>
      </c>
      <c r="S47" s="33" t="str">
        <f>IF(V47&gt;0,SUM(V47-1)*K47,"")</f>
        <v/>
      </c>
      <c r="T47" s="34" t="str">
        <f>IF(V47&gt;1,SUM(U47/(V47-1)),"")</f>
        <v/>
      </c>
      <c r="U47" s="35">
        <f>IF(V47&gt;0,SUM(Q47+S47),0)</f>
        <v>0</v>
      </c>
      <c r="V47" s="24">
        <f t="shared" si="0"/>
        <v>0</v>
      </c>
      <c r="W47" s="6"/>
      <c r="X47" s="6"/>
      <c r="Y47" s="6"/>
      <c r="Z47" s="7"/>
    </row>
    <row r="48" spans="1:26" ht="15" x14ac:dyDescent="0.25">
      <c r="A48" s="53">
        <f t="shared" si="1"/>
        <v>45</v>
      </c>
      <c r="B48" s="15"/>
      <c r="C48" s="43"/>
      <c r="D48" s="44">
        <f>$W$2</f>
        <v>220</v>
      </c>
      <c r="E48" s="44" t="str">
        <f>IF(C48&lt;&gt;"",SUM(D48-C48),"")</f>
        <v/>
      </c>
      <c r="F48" s="44">
        <f>$X$2/100</f>
        <v>0.8</v>
      </c>
      <c r="G48" s="45" t="str">
        <f>IF(C48&lt;&gt;"",TRUNC(E48*F48),"")</f>
        <v/>
      </c>
      <c r="H48" s="45">
        <f>IF(G48&gt;$Y$2,$Y$2,G48)</f>
        <v>65</v>
      </c>
      <c r="I48" s="46"/>
      <c r="J48" s="46"/>
      <c r="K48" s="50" t="str">
        <f>IF(C48&lt;&gt;"",H48,"")</f>
        <v/>
      </c>
      <c r="L48" s="56"/>
      <c r="M48" s="56"/>
      <c r="N48" s="56"/>
      <c r="O48" s="56"/>
      <c r="P48" s="13">
        <f>MIN($L48:$O48)</f>
        <v>0</v>
      </c>
      <c r="Q48" s="33" t="str">
        <f>IF(V48&gt;0,SUM(L48+M48+N48+O48-P48),"")</f>
        <v/>
      </c>
      <c r="R48" s="34" t="str">
        <f>IF(V48&gt;1,SUM(Q48/(V48-1)),"")</f>
        <v/>
      </c>
      <c r="S48" s="33" t="str">
        <f>IF(V48&gt;0,SUM(V48-1)*K48,"")</f>
        <v/>
      </c>
      <c r="T48" s="34" t="str">
        <f>IF(V48&gt;1,SUM(U48/(V48-1)),"")</f>
        <v/>
      </c>
      <c r="U48" s="35">
        <f>IF(V48&gt;0,SUM(Q48+S48),0)</f>
        <v>0</v>
      </c>
      <c r="V48" s="24">
        <f t="shared" si="0"/>
        <v>0</v>
      </c>
      <c r="W48" s="6"/>
      <c r="X48" s="6"/>
      <c r="Y48" s="6"/>
      <c r="Z48" s="7"/>
    </row>
    <row r="49" spans="1:26" ht="15" x14ac:dyDescent="0.25">
      <c r="A49" s="53">
        <f t="shared" si="1"/>
        <v>46</v>
      </c>
      <c r="B49" s="14"/>
      <c r="C49" s="43"/>
      <c r="D49" s="44">
        <f>$W$2</f>
        <v>220</v>
      </c>
      <c r="E49" s="44" t="str">
        <f>IF(C49&lt;&gt;"",SUM(D49-C49),"")</f>
        <v/>
      </c>
      <c r="F49" s="44">
        <f>$X$2/100</f>
        <v>0.8</v>
      </c>
      <c r="G49" s="45" t="str">
        <f>IF(C49&lt;&gt;"",TRUNC(E49*F49),"")</f>
        <v/>
      </c>
      <c r="H49" s="45">
        <f>IF(G49&gt;$Y$2,$Y$2,G49)</f>
        <v>65</v>
      </c>
      <c r="I49" s="46"/>
      <c r="J49" s="46"/>
      <c r="K49" s="50" t="str">
        <f>IF(C49&lt;&gt;"",H49,"")</f>
        <v/>
      </c>
      <c r="L49" s="56"/>
      <c r="M49" s="56"/>
      <c r="N49" s="56"/>
      <c r="O49" s="56"/>
      <c r="P49" s="13">
        <f>MIN($L49:$O49)</f>
        <v>0</v>
      </c>
      <c r="Q49" s="33" t="str">
        <f>IF(V49&gt;0,SUM(L49+M49+N49+O49-P49),"")</f>
        <v/>
      </c>
      <c r="R49" s="34" t="str">
        <f>IF(V49&gt;1,SUM(Q49/(V49-1)),"")</f>
        <v/>
      </c>
      <c r="S49" s="33" t="str">
        <f>IF(V49&gt;0,SUM(V49-1)*K49,"")</f>
        <v/>
      </c>
      <c r="T49" s="34" t="str">
        <f>IF(V49&gt;1,SUM(U49/(V49-1)),"")</f>
        <v/>
      </c>
      <c r="U49" s="35">
        <f>IF(V49&gt;0,SUM(Q49+S49),0)</f>
        <v>0</v>
      </c>
      <c r="V49" s="24">
        <f t="shared" si="0"/>
        <v>0</v>
      </c>
      <c r="W49" s="6"/>
      <c r="X49" s="6"/>
      <c r="Y49" s="6"/>
      <c r="Z49" s="7"/>
    </row>
    <row r="50" spans="1:26" ht="15" x14ac:dyDescent="0.25">
      <c r="A50" s="53">
        <f t="shared" si="1"/>
        <v>47</v>
      </c>
      <c r="B50" s="15"/>
      <c r="C50" s="43"/>
      <c r="D50" s="44">
        <f>$W$2</f>
        <v>220</v>
      </c>
      <c r="E50" s="44" t="str">
        <f>IF(C50&lt;&gt;"",SUM(D50-C50),"")</f>
        <v/>
      </c>
      <c r="F50" s="44">
        <f>$X$2/100</f>
        <v>0.8</v>
      </c>
      <c r="G50" s="45" t="str">
        <f>IF(C50&lt;&gt;"",TRUNC(E50*F50),"")</f>
        <v/>
      </c>
      <c r="H50" s="45">
        <f>IF(G50&gt;$Y$2,$Y$2,G50)</f>
        <v>65</v>
      </c>
      <c r="I50" s="46"/>
      <c r="J50" s="46"/>
      <c r="K50" s="50" t="str">
        <f>IF(C50&lt;&gt;"",H50,"")</f>
        <v/>
      </c>
      <c r="L50" s="56"/>
      <c r="M50" s="56"/>
      <c r="N50" s="56"/>
      <c r="O50" s="56"/>
      <c r="P50" s="13">
        <f>MIN($L50:$O50)</f>
        <v>0</v>
      </c>
      <c r="Q50" s="33" t="str">
        <f>IF(V50&gt;0,SUM(L50+M50+N50+O50-P50),"")</f>
        <v/>
      </c>
      <c r="R50" s="34" t="str">
        <f>IF(V50&gt;1,SUM(Q50/(V50-1)),"")</f>
        <v/>
      </c>
      <c r="S50" s="33" t="str">
        <f>IF(V50&gt;0,SUM(V50-1)*K50,"")</f>
        <v/>
      </c>
      <c r="T50" s="34" t="str">
        <f>IF(V50&gt;1,SUM(U50/(V50-1)),"")</f>
        <v/>
      </c>
      <c r="U50" s="35">
        <f>IF(V50&gt;0,SUM(Q50+S50),0)</f>
        <v>0</v>
      </c>
      <c r="V50" s="24">
        <f t="shared" si="0"/>
        <v>0</v>
      </c>
      <c r="W50" s="6"/>
      <c r="X50" s="6"/>
      <c r="Y50" s="6"/>
      <c r="Z50" s="7"/>
    </row>
    <row r="51" spans="1:26" ht="15" x14ac:dyDescent="0.25">
      <c r="A51" s="53">
        <f t="shared" si="1"/>
        <v>48</v>
      </c>
      <c r="B51" s="15"/>
      <c r="C51" s="43"/>
      <c r="D51" s="44">
        <f>$W$2</f>
        <v>220</v>
      </c>
      <c r="E51" s="44" t="str">
        <f>IF(C51&lt;&gt;"",SUM(D51-C51),"")</f>
        <v/>
      </c>
      <c r="F51" s="44">
        <f>$X$2/100</f>
        <v>0.8</v>
      </c>
      <c r="G51" s="45" t="str">
        <f>IF(C51&lt;&gt;"",TRUNC(E51*F51),"")</f>
        <v/>
      </c>
      <c r="H51" s="45">
        <f>IF(G51&gt;$Y$2,$Y$2,G51)</f>
        <v>65</v>
      </c>
      <c r="I51" s="46"/>
      <c r="J51" s="46"/>
      <c r="K51" s="50" t="str">
        <f>IF(C51&lt;&gt;"",H51,"")</f>
        <v/>
      </c>
      <c r="L51" s="56"/>
      <c r="M51" s="56"/>
      <c r="N51" s="56"/>
      <c r="O51" s="56"/>
      <c r="P51" s="13">
        <f>MIN($L51:$O51)</f>
        <v>0</v>
      </c>
      <c r="Q51" s="33" t="str">
        <f>IF(V51&gt;0,SUM(L51+M51+N51+O51-P51),"")</f>
        <v/>
      </c>
      <c r="R51" s="34" t="str">
        <f>IF(V51&gt;1,SUM(Q51/(V51-1)),"")</f>
        <v/>
      </c>
      <c r="S51" s="33" t="str">
        <f>IF(V51&gt;0,SUM(V51-1)*K51,"")</f>
        <v/>
      </c>
      <c r="T51" s="34" t="str">
        <f>IF(V51&gt;1,SUM(U51/(V51-1)),"")</f>
        <v/>
      </c>
      <c r="U51" s="35">
        <f>IF(V51&gt;0,SUM(Q51+S51),0)</f>
        <v>0</v>
      </c>
      <c r="V51" s="24">
        <f t="shared" si="0"/>
        <v>0</v>
      </c>
      <c r="W51" s="6"/>
      <c r="X51" s="6"/>
      <c r="Y51" s="6"/>
      <c r="Z51" s="7"/>
    </row>
    <row r="52" spans="1:26" ht="15" x14ac:dyDescent="0.25">
      <c r="A52" s="53">
        <f t="shared" si="1"/>
        <v>49</v>
      </c>
      <c r="B52" s="14"/>
      <c r="C52" s="43"/>
      <c r="D52" s="44">
        <f>$W$2</f>
        <v>220</v>
      </c>
      <c r="E52" s="44" t="str">
        <f>IF(C52&lt;&gt;"",SUM(D52-C52),"")</f>
        <v/>
      </c>
      <c r="F52" s="44">
        <f>$X$2/100</f>
        <v>0.8</v>
      </c>
      <c r="G52" s="45" t="str">
        <f>IF(C52&lt;&gt;"",TRUNC(E52*F52),"")</f>
        <v/>
      </c>
      <c r="H52" s="45">
        <f>IF(G52&gt;$Y$2,$Y$2,G52)</f>
        <v>65</v>
      </c>
      <c r="I52" s="46"/>
      <c r="J52" s="46"/>
      <c r="K52" s="50" t="str">
        <f>IF(C52&lt;&gt;"",H52,"")</f>
        <v/>
      </c>
      <c r="L52" s="56"/>
      <c r="M52" s="56"/>
      <c r="N52" s="56"/>
      <c r="O52" s="56"/>
      <c r="P52" s="13">
        <f>MIN($L52:$O52)</f>
        <v>0</v>
      </c>
      <c r="Q52" s="33" t="str">
        <f>IF(V52&gt;0,SUM(L52+M52+N52+O52-P52),"")</f>
        <v/>
      </c>
      <c r="R52" s="34" t="str">
        <f>IF(V52&gt;1,SUM(Q52/(V52-1)),"")</f>
        <v/>
      </c>
      <c r="S52" s="33" t="str">
        <f>IF(V52&gt;0,SUM(V52-1)*K52,"")</f>
        <v/>
      </c>
      <c r="T52" s="34" t="str">
        <f>IF(V52&gt;1,SUM(U52/(V52-1)),"")</f>
        <v/>
      </c>
      <c r="U52" s="35">
        <f>IF(V52&gt;0,SUM(Q52+S52),0)</f>
        <v>0</v>
      </c>
      <c r="V52" s="24">
        <f t="shared" si="0"/>
        <v>0</v>
      </c>
      <c r="W52" s="6"/>
      <c r="X52" s="6"/>
      <c r="Y52" s="6"/>
      <c r="Z52" s="7"/>
    </row>
    <row r="53" spans="1:26" ht="15" x14ac:dyDescent="0.25">
      <c r="A53" s="53">
        <f t="shared" si="1"/>
        <v>50</v>
      </c>
      <c r="B53" s="14"/>
      <c r="C53" s="43"/>
      <c r="D53" s="44">
        <f>$W$2</f>
        <v>220</v>
      </c>
      <c r="E53" s="44" t="str">
        <f>IF(C53&lt;&gt;"",SUM(D53-C53),"")</f>
        <v/>
      </c>
      <c r="F53" s="44">
        <f>$X$2/100</f>
        <v>0.8</v>
      </c>
      <c r="G53" s="45" t="str">
        <f>IF(C53&lt;&gt;"",TRUNC(E53*F53),"")</f>
        <v/>
      </c>
      <c r="H53" s="45">
        <f>IF(G53&gt;$Y$2,$Y$2,G53)</f>
        <v>65</v>
      </c>
      <c r="I53" s="46"/>
      <c r="J53" s="46"/>
      <c r="K53" s="50" t="str">
        <f>IF(C53&lt;&gt;"",H53,"")</f>
        <v/>
      </c>
      <c r="L53" s="56"/>
      <c r="M53" s="56"/>
      <c r="N53" s="56"/>
      <c r="O53" s="56"/>
      <c r="P53" s="13">
        <f>MIN($L53:$O53)</f>
        <v>0</v>
      </c>
      <c r="Q53" s="33" t="str">
        <f>IF(V53&gt;0,SUM(L53+M53+N53+O53-P53),"")</f>
        <v/>
      </c>
      <c r="R53" s="34" t="str">
        <f>IF(V53&gt;1,SUM(Q53/(V53-1)),"")</f>
        <v/>
      </c>
      <c r="S53" s="33" t="str">
        <f>IF(V53&gt;0,SUM(V53-1)*K53,"")</f>
        <v/>
      </c>
      <c r="T53" s="34" t="str">
        <f>IF(V53&gt;1,SUM(U53/(V53-1)),"")</f>
        <v/>
      </c>
      <c r="U53" s="35">
        <f>IF(V53&gt;0,SUM(Q53+S53),0)</f>
        <v>0</v>
      </c>
      <c r="V53" s="24">
        <f t="shared" si="0"/>
        <v>0</v>
      </c>
      <c r="W53" s="6"/>
      <c r="X53" s="6"/>
      <c r="Y53" s="6"/>
      <c r="Z53" s="7"/>
    </row>
    <row r="54" spans="1:26" ht="15" x14ac:dyDescent="0.25">
      <c r="A54" s="53">
        <f t="shared" si="1"/>
        <v>51</v>
      </c>
      <c r="B54" s="14"/>
      <c r="C54" s="43"/>
      <c r="D54" s="43">
        <f>$W$2</f>
        <v>220</v>
      </c>
      <c r="E54" s="43" t="str">
        <f>IF(C54&lt;&gt;"",SUM(D54-C54),"")</f>
        <v/>
      </c>
      <c r="F54" s="43">
        <f>$X$2/100</f>
        <v>0.8</v>
      </c>
      <c r="G54" s="43" t="str">
        <f>IF(C54&lt;&gt;"",TRUNC(E54*F54),"")</f>
        <v/>
      </c>
      <c r="H54" s="43">
        <f>IF(G54&gt;$Y$2,$Y$2,G54)</f>
        <v>65</v>
      </c>
      <c r="I54" s="43"/>
      <c r="J54" s="46"/>
      <c r="K54" s="50" t="str">
        <f>IF(C54&lt;&gt;"",H54,"")</f>
        <v/>
      </c>
      <c r="L54" s="56"/>
      <c r="M54" s="56"/>
      <c r="N54" s="56"/>
      <c r="O54" s="56"/>
      <c r="P54" s="13">
        <f>MIN($L54:$O54)</f>
        <v>0</v>
      </c>
      <c r="Q54" s="33" t="str">
        <f>IF(V54&gt;0,SUM(L54+M54+N54+O54-P54),"")</f>
        <v/>
      </c>
      <c r="R54" s="34" t="str">
        <f>IF(V54&gt;1,SUM(Q54/(V54-1)),"")</f>
        <v/>
      </c>
      <c r="S54" s="33" t="str">
        <f>IF(V54&gt;0,SUM(V54-1)*K54,"")</f>
        <v/>
      </c>
      <c r="T54" s="34" t="str">
        <f>IF(V54&gt;1,SUM(U54/(V54-1)),"")</f>
        <v/>
      </c>
      <c r="U54" s="35">
        <f>IF(V54&gt;0,SUM(Q54+S54),0)</f>
        <v>0</v>
      </c>
      <c r="V54" s="24">
        <f t="shared" si="0"/>
        <v>0</v>
      </c>
      <c r="W54" s="6"/>
      <c r="X54" s="6"/>
      <c r="Y54" s="6"/>
      <c r="Z54" s="7"/>
    </row>
    <row r="55" spans="1:26" ht="15" x14ac:dyDescent="0.25">
      <c r="A55" s="53">
        <f t="shared" si="1"/>
        <v>52</v>
      </c>
      <c r="B55" s="14"/>
      <c r="C55" s="43"/>
      <c r="D55" s="43">
        <f>$W$2</f>
        <v>220</v>
      </c>
      <c r="E55" s="43" t="str">
        <f>IF(C55&lt;&gt;"",SUM(D55-C55),"")</f>
        <v/>
      </c>
      <c r="F55" s="43">
        <f>$X$2/100</f>
        <v>0.8</v>
      </c>
      <c r="G55" s="43" t="str">
        <f>IF(C55&lt;&gt;"",TRUNC(E55*F55),"")</f>
        <v/>
      </c>
      <c r="H55" s="43">
        <f>IF(G55&gt;$Y$2,$Y$2,G55)</f>
        <v>65</v>
      </c>
      <c r="I55" s="43"/>
      <c r="J55" s="46"/>
      <c r="K55" s="50" t="str">
        <f>IF(C55&lt;&gt;"",H55,"")</f>
        <v/>
      </c>
      <c r="L55" s="56"/>
      <c r="M55" s="56"/>
      <c r="N55" s="56"/>
      <c r="O55" s="56"/>
      <c r="P55" s="13">
        <f>MIN($L55:$O55)</f>
        <v>0</v>
      </c>
      <c r="Q55" s="33" t="str">
        <f>IF(V55&gt;0,SUM(L55+M55+N55+O55-P55),"")</f>
        <v/>
      </c>
      <c r="R55" s="34" t="str">
        <f>IF(V55&gt;1,SUM(Q55/(V55-1)),"")</f>
        <v/>
      </c>
      <c r="S55" s="33" t="str">
        <f>IF(V55&gt;0,SUM(V55-1)*K55,"")</f>
        <v/>
      </c>
      <c r="T55" s="34" t="str">
        <f>IF(V55&gt;1,SUM(U55/(V55-1)),"")</f>
        <v/>
      </c>
      <c r="U55" s="35">
        <f>IF(V55&gt;0,SUM(Q55+S55),0)</f>
        <v>0</v>
      </c>
      <c r="V55" s="24">
        <f t="shared" si="0"/>
        <v>0</v>
      </c>
      <c r="W55" s="6"/>
      <c r="X55" s="6"/>
      <c r="Y55" s="6"/>
      <c r="Z55" s="7"/>
    </row>
    <row r="56" spans="1:26" ht="15" x14ac:dyDescent="0.25">
      <c r="A56" s="53">
        <f t="shared" si="1"/>
        <v>53</v>
      </c>
      <c r="B56" s="14"/>
      <c r="C56" s="43"/>
      <c r="D56" s="43">
        <f>$W$2</f>
        <v>220</v>
      </c>
      <c r="E56" s="43" t="str">
        <f>IF(C56&lt;&gt;"",SUM(D56-C56),"")</f>
        <v/>
      </c>
      <c r="F56" s="43">
        <f>$X$2/100</f>
        <v>0.8</v>
      </c>
      <c r="G56" s="43" t="str">
        <f>IF(C56&lt;&gt;"",TRUNC(E56*F56),"")</f>
        <v/>
      </c>
      <c r="H56" s="43">
        <f>IF(G56&gt;$Y$2,$Y$2,G56)</f>
        <v>65</v>
      </c>
      <c r="I56" s="43"/>
      <c r="J56" s="46"/>
      <c r="K56" s="50" t="str">
        <f>IF(C56&lt;&gt;"",H56,"")</f>
        <v/>
      </c>
      <c r="L56" s="56"/>
      <c r="M56" s="56"/>
      <c r="N56" s="56"/>
      <c r="O56" s="56"/>
      <c r="P56" s="13">
        <f>MIN($L56:$O56)</f>
        <v>0</v>
      </c>
      <c r="Q56" s="33" t="str">
        <f>IF(V56&gt;0,SUM(L56+M56+N56+O56-P56),"")</f>
        <v/>
      </c>
      <c r="R56" s="34" t="str">
        <f>IF(V56&gt;1,SUM(Q56/(V56-1)),"")</f>
        <v/>
      </c>
      <c r="S56" s="33" t="str">
        <f>IF(V56&gt;0,SUM(V56-1)*K56,"")</f>
        <v/>
      </c>
      <c r="T56" s="34" t="str">
        <f>IF(V56&gt;1,SUM(U56/(V56-1)),"")</f>
        <v/>
      </c>
      <c r="U56" s="35">
        <f>IF(V56&gt;0,SUM(Q56+S56),0)</f>
        <v>0</v>
      </c>
      <c r="V56" s="24">
        <f t="shared" si="0"/>
        <v>0</v>
      </c>
      <c r="W56" s="6"/>
      <c r="X56" s="6"/>
      <c r="Y56" s="6"/>
      <c r="Z56" s="7"/>
    </row>
    <row r="57" spans="1:26" ht="15" x14ac:dyDescent="0.25">
      <c r="A57" s="53">
        <f t="shared" si="1"/>
        <v>54</v>
      </c>
      <c r="B57" s="15"/>
      <c r="C57" s="43"/>
      <c r="D57" s="43">
        <f>$W$2</f>
        <v>220</v>
      </c>
      <c r="E57" s="43" t="str">
        <f>IF(C57&lt;&gt;"",SUM(D57-C57),"")</f>
        <v/>
      </c>
      <c r="F57" s="43">
        <f>$X$2/100</f>
        <v>0.8</v>
      </c>
      <c r="G57" s="43" t="str">
        <f>IF(C57&lt;&gt;"",TRUNC(E57*F57),"")</f>
        <v/>
      </c>
      <c r="H57" s="43">
        <f>IF(G57&gt;$Y$2,$Y$2,G57)</f>
        <v>65</v>
      </c>
      <c r="I57" s="43"/>
      <c r="J57" s="46"/>
      <c r="K57" s="50" t="str">
        <f>IF(C57&lt;&gt;"",H57,"")</f>
        <v/>
      </c>
      <c r="L57" s="56"/>
      <c r="M57" s="56"/>
      <c r="N57" s="56"/>
      <c r="O57" s="56"/>
      <c r="P57" s="13">
        <f>MIN($L57:$O57)</f>
        <v>0</v>
      </c>
      <c r="Q57" s="33" t="str">
        <f>IF(V57&gt;0,SUM(L57+M57+N57+O57-P57),"")</f>
        <v/>
      </c>
      <c r="R57" s="34" t="str">
        <f>IF(V57&gt;1,SUM(Q57/(V57-1)),"")</f>
        <v/>
      </c>
      <c r="S57" s="33" t="str">
        <f>IF(V57&gt;0,SUM(V57-1)*K57,"")</f>
        <v/>
      </c>
      <c r="T57" s="34" t="str">
        <f>IF(V57&gt;1,SUM(U57/(V57-1)),"")</f>
        <v/>
      </c>
      <c r="U57" s="35">
        <f>IF(V57&gt;0,SUM(Q57+S57),0)</f>
        <v>0</v>
      </c>
      <c r="V57" s="24">
        <f t="shared" si="0"/>
        <v>0</v>
      </c>
      <c r="W57" s="6"/>
      <c r="X57" s="6"/>
      <c r="Y57" s="6"/>
      <c r="Z57" s="7"/>
    </row>
    <row r="58" spans="1:26" ht="15" x14ac:dyDescent="0.25">
      <c r="A58" s="53">
        <f t="shared" si="1"/>
        <v>55</v>
      </c>
      <c r="B58" s="15"/>
      <c r="C58" s="43"/>
      <c r="D58" s="43">
        <f>$W$2</f>
        <v>220</v>
      </c>
      <c r="E58" s="43" t="str">
        <f>IF(C58&lt;&gt;"",SUM(D58-C58),"")</f>
        <v/>
      </c>
      <c r="F58" s="43">
        <f>$X$2/100</f>
        <v>0.8</v>
      </c>
      <c r="G58" s="43" t="str">
        <f>IF(C58&lt;&gt;"",TRUNC(E58*F58),"")</f>
        <v/>
      </c>
      <c r="H58" s="43">
        <f>IF(G58&gt;$Y$2,$Y$2,G58)</f>
        <v>65</v>
      </c>
      <c r="I58" s="43"/>
      <c r="J58" s="46"/>
      <c r="K58" s="50" t="str">
        <f>IF(C58&lt;&gt;"",H58,"")</f>
        <v/>
      </c>
      <c r="L58" s="56"/>
      <c r="M58" s="56"/>
      <c r="N58" s="56"/>
      <c r="O58" s="56"/>
      <c r="P58" s="13">
        <f>MIN($L58:$O58)</f>
        <v>0</v>
      </c>
      <c r="Q58" s="33" t="str">
        <f>IF(V58&gt;0,SUM(L58+M58+N58+O58-P58),"")</f>
        <v/>
      </c>
      <c r="R58" s="34" t="str">
        <f>IF(V58&gt;1,SUM(Q58/(V58-1)),"")</f>
        <v/>
      </c>
      <c r="S58" s="33" t="str">
        <f>IF(V58&gt;0,SUM(V58-1)*K58,"")</f>
        <v/>
      </c>
      <c r="T58" s="34" t="str">
        <f>IF(V58&gt;1,SUM(U58/(V58-1)),"")</f>
        <v/>
      </c>
      <c r="U58" s="35">
        <f>IF(V58&gt;0,SUM(Q58+S58),0)</f>
        <v>0</v>
      </c>
      <c r="V58" s="24">
        <f t="shared" si="0"/>
        <v>0</v>
      </c>
      <c r="W58" s="6"/>
      <c r="X58" s="6"/>
      <c r="Y58" s="6"/>
      <c r="Z58" s="7"/>
    </row>
    <row r="59" spans="1:26" ht="15" x14ac:dyDescent="0.25">
      <c r="A59" s="53">
        <f t="shared" si="1"/>
        <v>56</v>
      </c>
      <c r="B59" s="15"/>
      <c r="C59" s="59"/>
      <c r="D59" s="43">
        <f>$W$2</f>
        <v>220</v>
      </c>
      <c r="E59" s="43" t="str">
        <f>IF(C59&lt;&gt;"",SUM(D59-C59),"")</f>
        <v/>
      </c>
      <c r="F59" s="43">
        <f>$X$2/100</f>
        <v>0.8</v>
      </c>
      <c r="G59" s="43" t="str">
        <f>IF(C59&lt;&gt;"",TRUNC(E59*F59),"")</f>
        <v/>
      </c>
      <c r="H59" s="43">
        <f>IF(G59&gt;$Y$2,$Y$2,G59)</f>
        <v>65</v>
      </c>
      <c r="I59" s="59"/>
      <c r="J59" s="46"/>
      <c r="K59" s="50" t="str">
        <f>IF(C59&lt;&gt;"",H59,"")</f>
        <v/>
      </c>
      <c r="L59" s="56"/>
      <c r="M59" s="56"/>
      <c r="N59" s="56"/>
      <c r="O59" s="56"/>
      <c r="P59" s="13">
        <f>MIN($L59:$O59)</f>
        <v>0</v>
      </c>
      <c r="Q59" s="33" t="str">
        <f>IF(V59&gt;0,SUM(L59+M59+N59+O59-P59),"")</f>
        <v/>
      </c>
      <c r="R59" s="34" t="str">
        <f>IF(V59&gt;1,SUM(Q59/(V59-1)),"")</f>
        <v/>
      </c>
      <c r="S59" s="33" t="str">
        <f>IF(V59&gt;0,SUM(V59-1)*K59,"")</f>
        <v/>
      </c>
      <c r="T59" s="34" t="str">
        <f>IF(V59&gt;1,SUM(U59/(V59-1)),"")</f>
        <v/>
      </c>
      <c r="U59" s="35">
        <f>IF(V59&gt;0,SUM(Q59+S59),0)</f>
        <v>0</v>
      </c>
      <c r="V59" s="24">
        <f t="shared" si="0"/>
        <v>0</v>
      </c>
      <c r="W59" s="6"/>
      <c r="X59" s="6"/>
      <c r="Y59" s="6"/>
      <c r="Z59" s="7"/>
    </row>
    <row r="60" spans="1:26" ht="15" x14ac:dyDescent="0.25">
      <c r="A60" s="53">
        <f t="shared" si="1"/>
        <v>57</v>
      </c>
      <c r="B60" s="14"/>
      <c r="C60" s="43"/>
      <c r="D60" s="43">
        <f>$W$2</f>
        <v>220</v>
      </c>
      <c r="E60" s="43" t="str">
        <f>IF(C60&lt;&gt;"",SUM(D60-C60),"")</f>
        <v/>
      </c>
      <c r="F60" s="43">
        <f>$X$2/100</f>
        <v>0.8</v>
      </c>
      <c r="G60" s="43" t="str">
        <f>IF(C60&lt;&gt;"",TRUNC(E60*F60),"")</f>
        <v/>
      </c>
      <c r="H60" s="43">
        <f>IF(G60&gt;$Y$2,$Y$2,G60)</f>
        <v>65</v>
      </c>
      <c r="I60" s="43"/>
      <c r="J60" s="46"/>
      <c r="K60" s="50" t="str">
        <f>IF(C60&lt;&gt;"",H60,"")</f>
        <v/>
      </c>
      <c r="L60" s="56"/>
      <c r="M60" s="56"/>
      <c r="N60" s="56"/>
      <c r="O60" s="56"/>
      <c r="P60" s="13">
        <f>MIN($L60:$O60)</f>
        <v>0</v>
      </c>
      <c r="Q60" s="33" t="str">
        <f>IF(V60&gt;0,SUM(L60+M60+N60+O60-P60),"")</f>
        <v/>
      </c>
      <c r="R60" s="34" t="str">
        <f>IF(V60&gt;1,SUM(Q60/(V60-1)),"")</f>
        <v/>
      </c>
      <c r="S60" s="33" t="str">
        <f>IF(V60&gt;0,SUM(V60-1)*K60,"")</f>
        <v/>
      </c>
      <c r="T60" s="34" t="str">
        <f>IF(V60&gt;1,SUM(U60/(V60-1)),"")</f>
        <v/>
      </c>
      <c r="U60" s="35">
        <f>IF(V60&gt;0,SUM(Q60+S60),0)</f>
        <v>0</v>
      </c>
      <c r="V60" s="24">
        <f t="shared" si="0"/>
        <v>0</v>
      </c>
      <c r="W60" s="6"/>
      <c r="X60" s="6"/>
      <c r="Y60" s="6"/>
      <c r="Z60" s="7"/>
    </row>
    <row r="61" spans="1:26" ht="15" x14ac:dyDescent="0.25">
      <c r="A61" s="53">
        <f t="shared" si="1"/>
        <v>58</v>
      </c>
      <c r="B61" s="14"/>
      <c r="C61" s="43"/>
      <c r="D61" s="43">
        <f>$W$2</f>
        <v>220</v>
      </c>
      <c r="E61" s="43" t="str">
        <f>IF(C61&lt;&gt;"",SUM(D61-C61),"")</f>
        <v/>
      </c>
      <c r="F61" s="43">
        <f>$X$2/100</f>
        <v>0.8</v>
      </c>
      <c r="G61" s="43" t="str">
        <f>IF(C61&lt;&gt;"",TRUNC(E61*F61),"")</f>
        <v/>
      </c>
      <c r="H61" s="43">
        <f>IF(G61&gt;$Y$2,$Y$2,G61)</f>
        <v>65</v>
      </c>
      <c r="I61" s="43"/>
      <c r="J61" s="46"/>
      <c r="K61" s="50" t="str">
        <f>IF(C61&lt;&gt;"",H61,"")</f>
        <v/>
      </c>
      <c r="L61" s="56"/>
      <c r="M61" s="56"/>
      <c r="N61" s="56"/>
      <c r="O61" s="56"/>
      <c r="P61" s="13">
        <f>MIN($L61:$O61)</f>
        <v>0</v>
      </c>
      <c r="Q61" s="33" t="str">
        <f>IF(V61&gt;0,SUM(L61+M61+N61+O61-P61),"")</f>
        <v/>
      </c>
      <c r="R61" s="34" t="str">
        <f>IF(V61&gt;1,SUM(Q61/(V61-1)),"")</f>
        <v/>
      </c>
      <c r="S61" s="33" t="str">
        <f>IF(V61&gt;0,SUM(V61-1)*K61,"")</f>
        <v/>
      </c>
      <c r="T61" s="34" t="str">
        <f>IF(V61&gt;1,SUM(U61/(V61-1)),"")</f>
        <v/>
      </c>
      <c r="U61" s="35">
        <f>IF(V61&gt;0,SUM(Q61+S61),0)</f>
        <v>0</v>
      </c>
      <c r="V61" s="24">
        <f t="shared" si="0"/>
        <v>0</v>
      </c>
      <c r="W61" s="6"/>
      <c r="X61" s="6"/>
      <c r="Y61" s="6"/>
      <c r="Z61" s="7"/>
    </row>
    <row r="62" spans="1:26" ht="15" x14ac:dyDescent="0.25">
      <c r="A62" s="53">
        <f t="shared" si="1"/>
        <v>59</v>
      </c>
      <c r="B62" s="14"/>
      <c r="C62" s="43"/>
      <c r="D62" s="43">
        <f>$W$2</f>
        <v>220</v>
      </c>
      <c r="E62" s="43" t="str">
        <f>IF(C62&lt;&gt;"",SUM(D62-C62),"")</f>
        <v/>
      </c>
      <c r="F62" s="43">
        <f>$X$2/100</f>
        <v>0.8</v>
      </c>
      <c r="G62" s="43" t="str">
        <f>IF(C62&lt;&gt;"",TRUNC(E62*F62),"")</f>
        <v/>
      </c>
      <c r="H62" s="43">
        <f>IF(G62&gt;$Y$2,$Y$2,G62)</f>
        <v>65</v>
      </c>
      <c r="I62" s="43"/>
      <c r="J62" s="46"/>
      <c r="K62" s="50" t="str">
        <f>IF(C62&lt;&gt;"",H62,"")</f>
        <v/>
      </c>
      <c r="L62" s="56"/>
      <c r="M62" s="56"/>
      <c r="N62" s="56"/>
      <c r="O62" s="56"/>
      <c r="P62" s="13">
        <f>MIN($L62:$O62)</f>
        <v>0</v>
      </c>
      <c r="Q62" s="33" t="str">
        <f>IF(V62&gt;0,SUM(L62+M62+N62+O62-P62),"")</f>
        <v/>
      </c>
      <c r="R62" s="34" t="str">
        <f>IF(V62&gt;1,SUM(Q62/(V62-1)),"")</f>
        <v/>
      </c>
      <c r="S62" s="33" t="str">
        <f>IF(V62&gt;0,SUM(V62-1)*K62,"")</f>
        <v/>
      </c>
      <c r="T62" s="34" t="str">
        <f>IF(V62&gt;1,SUM(U62/(V62-1)),"")</f>
        <v/>
      </c>
      <c r="U62" s="35">
        <f>IF(V62&gt;0,SUM(Q62+S62),0)</f>
        <v>0</v>
      </c>
      <c r="V62" s="24">
        <f t="shared" si="0"/>
        <v>0</v>
      </c>
      <c r="W62" s="6"/>
      <c r="X62" s="6"/>
      <c r="Y62" s="6"/>
      <c r="Z62" s="7"/>
    </row>
    <row r="63" spans="1:26" ht="15" x14ac:dyDescent="0.25">
      <c r="A63" s="53">
        <f t="shared" si="1"/>
        <v>60</v>
      </c>
      <c r="B63" s="14"/>
      <c r="C63" s="43"/>
      <c r="D63" s="43">
        <f>$W$2</f>
        <v>220</v>
      </c>
      <c r="E63" s="43" t="str">
        <f>IF(C63&lt;&gt;"",SUM(D63-C63),"")</f>
        <v/>
      </c>
      <c r="F63" s="43">
        <f>$X$2/100</f>
        <v>0.8</v>
      </c>
      <c r="G63" s="43" t="str">
        <f>IF(C63&lt;&gt;"",TRUNC(E63*F63),"")</f>
        <v/>
      </c>
      <c r="H63" s="43">
        <f>IF(G63&gt;$Y$2,$Y$2,G63)</f>
        <v>65</v>
      </c>
      <c r="I63" s="43"/>
      <c r="J63" s="46"/>
      <c r="K63" s="50" t="str">
        <f>IF(C63&lt;&gt;"",H63,"")</f>
        <v/>
      </c>
      <c r="L63" s="56"/>
      <c r="M63" s="56"/>
      <c r="N63" s="56"/>
      <c r="O63" s="56"/>
      <c r="P63" s="13">
        <f>MIN($L63:$O63)</f>
        <v>0</v>
      </c>
      <c r="Q63" s="33" t="str">
        <f>IF(V63&gt;0,SUM(L63+M63+N63+O63-P63),"")</f>
        <v/>
      </c>
      <c r="R63" s="34" t="str">
        <f>IF(V63&gt;1,SUM(Q63/(V63-1)),"")</f>
        <v/>
      </c>
      <c r="S63" s="33" t="str">
        <f>IF(V63&gt;0,SUM(V63-1)*K63,"")</f>
        <v/>
      </c>
      <c r="T63" s="34" t="str">
        <f>IF(V63&gt;1,SUM(U63/(V63-1)),"")</f>
        <v/>
      </c>
      <c r="U63" s="35">
        <f>IF(V63&gt;0,SUM(Q63+S63),0)</f>
        <v>0</v>
      </c>
      <c r="V63" s="24">
        <f t="shared" si="0"/>
        <v>0</v>
      </c>
      <c r="W63" s="6"/>
      <c r="X63" s="6"/>
      <c r="Y63" s="6"/>
      <c r="Z63" s="7"/>
    </row>
    <row r="64" spans="1:26" ht="15" x14ac:dyDescent="0.25">
      <c r="A64" s="53">
        <f t="shared" si="1"/>
        <v>61</v>
      </c>
      <c r="B64" s="14"/>
      <c r="C64" s="43"/>
      <c r="D64" s="44">
        <f>$W$2</f>
        <v>220</v>
      </c>
      <c r="E64" s="44" t="str">
        <f>IF(C64&lt;&gt;"",SUM(D64-C64),"")</f>
        <v/>
      </c>
      <c r="F64" s="44">
        <f>$X$2/100</f>
        <v>0.8</v>
      </c>
      <c r="G64" s="45" t="str">
        <f>IF(C64&lt;&gt;"",TRUNC(E64*F64),"")</f>
        <v/>
      </c>
      <c r="H64" s="45">
        <f>IF(G64&gt;$Y$2,$Y$2,G64)</f>
        <v>65</v>
      </c>
      <c r="I64" s="46"/>
      <c r="J64" s="46"/>
      <c r="K64" s="50" t="str">
        <f>IF(C64&lt;&gt;"",H64,"")</f>
        <v/>
      </c>
      <c r="L64" s="56"/>
      <c r="M64" s="56"/>
      <c r="N64" s="56"/>
      <c r="O64" s="56"/>
      <c r="P64" s="13">
        <f>MIN($L64:$O64)</f>
        <v>0</v>
      </c>
      <c r="Q64" s="33" t="str">
        <f>IF(V64&gt;0,SUM(L64+M64+N64+O64-P64),"")</f>
        <v/>
      </c>
      <c r="R64" s="34" t="str">
        <f>IF(V64&gt;1,SUM(Q64/(V64-1)),"")</f>
        <v/>
      </c>
      <c r="S64" s="33" t="str">
        <f>IF(V64&gt;0,SUM(V64-1)*K64,"")</f>
        <v/>
      </c>
      <c r="T64" s="34" t="str">
        <f>IF(V64&gt;1,SUM(U64/(V64-1)),"")</f>
        <v/>
      </c>
      <c r="U64" s="35">
        <f>IF(V64&gt;0,SUM(Q64+S64),0)</f>
        <v>0</v>
      </c>
      <c r="V64" s="24">
        <f t="shared" si="0"/>
        <v>0</v>
      </c>
      <c r="W64" s="6"/>
      <c r="X64" s="6"/>
      <c r="Y64" s="6"/>
      <c r="Z64" s="7"/>
    </row>
    <row r="65" spans="1:26" ht="15" x14ac:dyDescent="0.25">
      <c r="A65" s="53">
        <f t="shared" si="1"/>
        <v>62</v>
      </c>
      <c r="B65" s="14"/>
      <c r="C65" s="43"/>
      <c r="D65" s="44">
        <f>$W$2</f>
        <v>220</v>
      </c>
      <c r="E65" s="44" t="str">
        <f>IF(C65&lt;&gt;"",SUM(D65-C65),"")</f>
        <v/>
      </c>
      <c r="F65" s="44">
        <f>$X$2/100</f>
        <v>0.8</v>
      </c>
      <c r="G65" s="45" t="str">
        <f>IF(C65&lt;&gt;"",TRUNC(E65*F65),"")</f>
        <v/>
      </c>
      <c r="H65" s="45">
        <f>IF(G65&gt;$Y$2,$Y$2,G65)</f>
        <v>65</v>
      </c>
      <c r="I65" s="46"/>
      <c r="J65" s="46"/>
      <c r="K65" s="50" t="str">
        <f>IF(C65&lt;&gt;"",H65,"")</f>
        <v/>
      </c>
      <c r="L65" s="56"/>
      <c r="M65" s="56"/>
      <c r="N65" s="56"/>
      <c r="O65" s="56"/>
      <c r="P65" s="13">
        <f>MIN($L65:$O65)</f>
        <v>0</v>
      </c>
      <c r="Q65" s="33" t="str">
        <f>IF(V65&gt;0,SUM(L65+M65+N65+O65-P65),"")</f>
        <v/>
      </c>
      <c r="R65" s="34" t="str">
        <f>IF(V65&gt;1,SUM(Q65/(V65-1)),"")</f>
        <v/>
      </c>
      <c r="S65" s="33" t="str">
        <f>IF(V65&gt;0,SUM(V65-1)*K65,"")</f>
        <v/>
      </c>
      <c r="T65" s="34" t="str">
        <f>IF(V65&gt;1,SUM(U65/(V65-1)),"")</f>
        <v/>
      </c>
      <c r="U65" s="35">
        <f>IF(V65&gt;0,SUM(Q65+S65),0)</f>
        <v>0</v>
      </c>
      <c r="V65" s="24">
        <f t="shared" si="0"/>
        <v>0</v>
      </c>
      <c r="W65" s="6"/>
      <c r="X65" s="6"/>
      <c r="Y65" s="6"/>
      <c r="Z65" s="7"/>
    </row>
    <row r="66" spans="1:26" ht="15" x14ac:dyDescent="0.25">
      <c r="A66" s="53">
        <f t="shared" si="1"/>
        <v>63</v>
      </c>
      <c r="B66" s="14"/>
      <c r="C66" s="43"/>
      <c r="D66" s="44">
        <f>$W$2</f>
        <v>220</v>
      </c>
      <c r="E66" s="44" t="str">
        <f>IF(C66&lt;&gt;"",SUM(D66-C66),"")</f>
        <v/>
      </c>
      <c r="F66" s="44">
        <f>$X$2/100</f>
        <v>0.8</v>
      </c>
      <c r="G66" s="45" t="str">
        <f>IF(C66&lt;&gt;"",TRUNC(E66*F66),"")</f>
        <v/>
      </c>
      <c r="H66" s="45">
        <f>IF(G66&gt;$Y$2,$Y$2,G66)</f>
        <v>65</v>
      </c>
      <c r="I66" s="46"/>
      <c r="J66" s="46"/>
      <c r="K66" s="50" t="str">
        <f>IF(C66&lt;&gt;"",H66,"")</f>
        <v/>
      </c>
      <c r="L66" s="56"/>
      <c r="M66" s="56"/>
      <c r="N66" s="56"/>
      <c r="O66" s="56"/>
      <c r="P66" s="13">
        <f>MIN($L66:$O66)</f>
        <v>0</v>
      </c>
      <c r="Q66" s="33" t="str">
        <f>IF(V66&gt;0,SUM(L66+M66+N66+O66-P66),"")</f>
        <v/>
      </c>
      <c r="R66" s="34" t="str">
        <f>IF(V66&gt;1,SUM(Q66/(V66-1)),"")</f>
        <v/>
      </c>
      <c r="S66" s="33" t="str">
        <f>IF(V66&gt;0,SUM(V66-1)*K66,"")</f>
        <v/>
      </c>
      <c r="T66" s="34" t="str">
        <f>IF(V66&gt;1,SUM(U66/(V66-1)),"")</f>
        <v/>
      </c>
      <c r="U66" s="35">
        <f>IF(V66&gt;0,SUM(Q66+S66),0)</f>
        <v>0</v>
      </c>
      <c r="V66" s="24">
        <f t="shared" si="0"/>
        <v>0</v>
      </c>
      <c r="W66" s="6"/>
      <c r="X66" s="6"/>
      <c r="Y66" s="6"/>
      <c r="Z66" s="7"/>
    </row>
    <row r="67" spans="1:26" ht="15" x14ac:dyDescent="0.25">
      <c r="A67" s="53">
        <f t="shared" si="1"/>
        <v>64</v>
      </c>
      <c r="B67" s="14"/>
      <c r="C67" s="43"/>
      <c r="D67" s="44">
        <f>$W$2</f>
        <v>220</v>
      </c>
      <c r="E67" s="44" t="str">
        <f>IF(C67&lt;&gt;"",SUM(D67-C67),"")</f>
        <v/>
      </c>
      <c r="F67" s="44">
        <f>$X$2/100</f>
        <v>0.8</v>
      </c>
      <c r="G67" s="45" t="str">
        <f>IF(C67&lt;&gt;"",TRUNC(E67*F67),"")</f>
        <v/>
      </c>
      <c r="H67" s="45">
        <f>IF(G67&gt;$Y$2,$Y$2,G67)</f>
        <v>65</v>
      </c>
      <c r="I67" s="46"/>
      <c r="J67" s="46"/>
      <c r="K67" s="50" t="str">
        <f>IF(C67&lt;&gt;"",H67,"")</f>
        <v/>
      </c>
      <c r="L67" s="56"/>
      <c r="M67" s="56"/>
      <c r="N67" s="56"/>
      <c r="O67" s="56"/>
      <c r="P67" s="13">
        <f>MIN($L67:$O67)</f>
        <v>0</v>
      </c>
      <c r="Q67" s="33" t="str">
        <f>IF(V67&gt;0,SUM(L67+M67+N67+O67-P67),"")</f>
        <v/>
      </c>
      <c r="R67" s="34" t="str">
        <f>IF(V67&gt;1,SUM(Q67/(V67-1)),"")</f>
        <v/>
      </c>
      <c r="S67" s="33" t="str">
        <f>IF(V67&gt;0,SUM(V67-1)*K67,"")</f>
        <v/>
      </c>
      <c r="T67" s="34" t="str">
        <f>IF(V67&gt;1,SUM(U67/(V67-1)),"")</f>
        <v/>
      </c>
      <c r="U67" s="35">
        <f>IF(V67&gt;0,SUM(Q67+S67),0)</f>
        <v>0</v>
      </c>
      <c r="V67" s="24">
        <f t="shared" si="0"/>
        <v>0</v>
      </c>
      <c r="W67" s="6"/>
      <c r="X67" s="6"/>
      <c r="Y67" s="6"/>
      <c r="Z67" s="7"/>
    </row>
    <row r="68" spans="1:26" ht="15" x14ac:dyDescent="0.25">
      <c r="A68" s="53">
        <f t="shared" si="1"/>
        <v>65</v>
      </c>
      <c r="B68" s="14"/>
      <c r="C68" s="43"/>
      <c r="D68" s="44">
        <f>$W$2</f>
        <v>220</v>
      </c>
      <c r="E68" s="44" t="str">
        <f>IF(C68&lt;&gt;"",SUM(D68-C68),"")</f>
        <v/>
      </c>
      <c r="F68" s="44">
        <f>$X$2/100</f>
        <v>0.8</v>
      </c>
      <c r="G68" s="45" t="str">
        <f>IF(C68&lt;&gt;"",TRUNC(E68*F68),"")</f>
        <v/>
      </c>
      <c r="H68" s="45">
        <f>IF(G68&gt;$Y$2,$Y$2,G68)</f>
        <v>65</v>
      </c>
      <c r="I68" s="46"/>
      <c r="J68" s="46"/>
      <c r="K68" s="50" t="str">
        <f>IF(C68&lt;&gt;"",H68,"")</f>
        <v/>
      </c>
      <c r="L68" s="56"/>
      <c r="M68" s="56"/>
      <c r="N68" s="56"/>
      <c r="O68" s="56"/>
      <c r="P68" s="13">
        <f>MIN($L68:$O68)</f>
        <v>0</v>
      </c>
      <c r="Q68" s="33" t="str">
        <f>IF(V68&gt;0,SUM(L68+M68+N68+O68-P68),"")</f>
        <v/>
      </c>
      <c r="R68" s="34" t="str">
        <f>IF(V68&gt;1,SUM(Q68/(V68-1)),"")</f>
        <v/>
      </c>
      <c r="S68" s="33" t="str">
        <f>IF(V68&gt;0,SUM(V68-1)*K68,"")</f>
        <v/>
      </c>
      <c r="T68" s="34" t="str">
        <f>IF(V68&gt;1,SUM(U68/(V68-1)),"")</f>
        <v/>
      </c>
      <c r="U68" s="35">
        <f>IF(V68&gt;0,SUM(Q68+S68),0)</f>
        <v>0</v>
      </c>
      <c r="V68" s="24">
        <f t="shared" si="0"/>
        <v>0</v>
      </c>
      <c r="W68" s="6"/>
      <c r="X68" s="6"/>
      <c r="Y68" s="6"/>
      <c r="Z68" s="7"/>
    </row>
    <row r="69" spans="1:26" ht="15" x14ac:dyDescent="0.25">
      <c r="A69" s="53">
        <f t="shared" si="1"/>
        <v>66</v>
      </c>
      <c r="B69" s="14"/>
      <c r="C69" s="43"/>
      <c r="D69" s="44">
        <f>$W$2</f>
        <v>220</v>
      </c>
      <c r="E69" s="44" t="str">
        <f>IF(C69&lt;&gt;"",SUM(D69-C69),"")</f>
        <v/>
      </c>
      <c r="F69" s="44">
        <f>$X$2/100</f>
        <v>0.8</v>
      </c>
      <c r="G69" s="45" t="str">
        <f>IF(C69&lt;&gt;"",TRUNC(E69*F69),"")</f>
        <v/>
      </c>
      <c r="H69" s="45">
        <f>IF(G69&gt;$Y$2,$Y$2,G69)</f>
        <v>65</v>
      </c>
      <c r="I69" s="46"/>
      <c r="J69" s="46"/>
      <c r="K69" s="50" t="str">
        <f>IF(C69&lt;&gt;"",H69,"")</f>
        <v/>
      </c>
      <c r="L69" s="56"/>
      <c r="M69" s="56"/>
      <c r="N69" s="56"/>
      <c r="O69" s="56"/>
      <c r="P69" s="13">
        <f>MIN($L69:$O69)</f>
        <v>0</v>
      </c>
      <c r="Q69" s="33" t="str">
        <f>IF(V69&gt;0,SUM(L69+M69+N69+O69-P69),"")</f>
        <v/>
      </c>
      <c r="R69" s="34" t="str">
        <f>IF(V69&gt;1,SUM(Q69/(V69-1)),"")</f>
        <v/>
      </c>
      <c r="S69" s="33" t="str">
        <f>IF(V69&gt;0,SUM(V69-1)*K69,"")</f>
        <v/>
      </c>
      <c r="T69" s="34" t="str">
        <f>IF(V69&gt;1,SUM(U69/(V69-1)),"")</f>
        <v/>
      </c>
      <c r="U69" s="35">
        <f>IF(V69&gt;0,SUM(Q69+S69),0)</f>
        <v>0</v>
      </c>
      <c r="V69" s="24">
        <f t="shared" ref="V69:V103" si="2">COUNTA(L69:O69)</f>
        <v>0</v>
      </c>
      <c r="W69" s="6"/>
      <c r="X69" s="6"/>
      <c r="Y69" s="6"/>
      <c r="Z69" s="7"/>
    </row>
    <row r="70" spans="1:26" ht="15" x14ac:dyDescent="0.25">
      <c r="A70" s="53">
        <f t="shared" si="1"/>
        <v>67</v>
      </c>
      <c r="B70" s="14"/>
      <c r="C70" s="43"/>
      <c r="D70" s="44">
        <f>$W$2</f>
        <v>220</v>
      </c>
      <c r="E70" s="44" t="str">
        <f>IF(C70&lt;&gt;"",SUM(D70-C70),"")</f>
        <v/>
      </c>
      <c r="F70" s="44">
        <f>$X$2/100</f>
        <v>0.8</v>
      </c>
      <c r="G70" s="45" t="str">
        <f>IF(C70&lt;&gt;"",TRUNC(E70*F70),"")</f>
        <v/>
      </c>
      <c r="H70" s="45">
        <f>IF(G70&gt;$Y$2,$Y$2,G70)</f>
        <v>65</v>
      </c>
      <c r="I70" s="46"/>
      <c r="J70" s="46"/>
      <c r="K70" s="50" t="str">
        <f>IF(C70&lt;&gt;"",H70,"")</f>
        <v/>
      </c>
      <c r="L70" s="56"/>
      <c r="M70" s="56"/>
      <c r="N70" s="56"/>
      <c r="O70" s="56"/>
      <c r="P70" s="13">
        <f>MIN($L70:$O70)</f>
        <v>0</v>
      </c>
      <c r="Q70" s="33" t="str">
        <f>IF(V70&gt;0,SUM(L70+M70+N70+O70-P70),"")</f>
        <v/>
      </c>
      <c r="R70" s="34" t="str">
        <f>IF(V70&gt;1,SUM(Q70/(V70-1)),"")</f>
        <v/>
      </c>
      <c r="S70" s="33" t="str">
        <f>IF(V70&gt;0,SUM(V70-1)*K70,"")</f>
        <v/>
      </c>
      <c r="T70" s="34" t="str">
        <f>IF(V70&gt;1,SUM(U70/(V70-1)),"")</f>
        <v/>
      </c>
      <c r="U70" s="35">
        <f>IF(V70&gt;0,SUM(Q70+S70),0)</f>
        <v>0</v>
      </c>
      <c r="V70" s="24">
        <f t="shared" si="2"/>
        <v>0</v>
      </c>
      <c r="W70" s="6"/>
      <c r="X70" s="6"/>
      <c r="Y70" s="6"/>
      <c r="Z70" s="7"/>
    </row>
    <row r="71" spans="1:26" ht="15" x14ac:dyDescent="0.25">
      <c r="A71" s="53">
        <f t="shared" si="1"/>
        <v>68</v>
      </c>
      <c r="B71" s="14"/>
      <c r="C71" s="43"/>
      <c r="D71" s="44">
        <f>$W$2</f>
        <v>220</v>
      </c>
      <c r="E71" s="44" t="str">
        <f>IF(C71&lt;&gt;"",SUM(D71-C71),"")</f>
        <v/>
      </c>
      <c r="F71" s="44">
        <f>$X$2/100</f>
        <v>0.8</v>
      </c>
      <c r="G71" s="45" t="str">
        <f>IF(C71&lt;&gt;"",TRUNC(E71*F71),"")</f>
        <v/>
      </c>
      <c r="H71" s="45">
        <f>IF(G71&gt;$Y$2,$Y$2,G71)</f>
        <v>65</v>
      </c>
      <c r="I71" s="46"/>
      <c r="J71" s="46"/>
      <c r="K71" s="50" t="str">
        <f>IF(C71&lt;&gt;"",H71,"")</f>
        <v/>
      </c>
      <c r="L71" s="56"/>
      <c r="M71" s="56"/>
      <c r="N71" s="56"/>
      <c r="O71" s="56"/>
      <c r="P71" s="13">
        <f>MIN($L71:$O71)</f>
        <v>0</v>
      </c>
      <c r="Q71" s="33" t="str">
        <f>IF(V71&gt;0,SUM(L71+M71+N71+O71-P71),"")</f>
        <v/>
      </c>
      <c r="R71" s="34" t="str">
        <f>IF(V71&gt;1,SUM(Q71/(V71-1)),"")</f>
        <v/>
      </c>
      <c r="S71" s="33" t="str">
        <f>IF(V71&gt;0,SUM(V71-1)*K71,"")</f>
        <v/>
      </c>
      <c r="T71" s="34" t="str">
        <f>IF(V71&gt;1,SUM(U71/(V71-1)),"")</f>
        <v/>
      </c>
      <c r="U71" s="35">
        <f>IF(V71&gt;0,SUM(Q71+S71),0)</f>
        <v>0</v>
      </c>
      <c r="V71" s="24">
        <f t="shared" si="2"/>
        <v>0</v>
      </c>
      <c r="W71" s="6"/>
      <c r="X71" s="6"/>
      <c r="Y71" s="6"/>
      <c r="Z71" s="7"/>
    </row>
    <row r="72" spans="1:26" ht="15" x14ac:dyDescent="0.25">
      <c r="A72" s="53">
        <f t="shared" si="1"/>
        <v>69</v>
      </c>
      <c r="B72" s="14"/>
      <c r="C72" s="43"/>
      <c r="D72" s="44">
        <f>$W$2</f>
        <v>220</v>
      </c>
      <c r="E72" s="44" t="str">
        <f>IF(C72&lt;&gt;"",SUM(D72-C72),"")</f>
        <v/>
      </c>
      <c r="F72" s="44">
        <f>$X$2/100</f>
        <v>0.8</v>
      </c>
      <c r="G72" s="45" t="str">
        <f>IF(C72&lt;&gt;"",TRUNC(E72*F72),"")</f>
        <v/>
      </c>
      <c r="H72" s="45">
        <f>IF(G72&gt;$Y$2,$Y$2,G72)</f>
        <v>65</v>
      </c>
      <c r="I72" s="46"/>
      <c r="J72" s="46"/>
      <c r="K72" s="50" t="str">
        <f>IF(C72&lt;&gt;"",H72,"")</f>
        <v/>
      </c>
      <c r="L72" s="56"/>
      <c r="M72" s="56"/>
      <c r="N72" s="56"/>
      <c r="O72" s="56"/>
      <c r="P72" s="13">
        <f>MIN($L72:$O72)</f>
        <v>0</v>
      </c>
      <c r="Q72" s="33" t="str">
        <f>IF(V72&gt;0,SUM(L72+M72+N72+O72-P72),"")</f>
        <v/>
      </c>
      <c r="R72" s="34" t="str">
        <f>IF(V72&gt;1,SUM(Q72/(V72-1)),"")</f>
        <v/>
      </c>
      <c r="S72" s="33" t="str">
        <f>IF(V72&gt;0,SUM(V72-1)*K72,"")</f>
        <v/>
      </c>
      <c r="T72" s="34" t="str">
        <f>IF(V72&gt;1,SUM(U72/(V72-1)),"")</f>
        <v/>
      </c>
      <c r="U72" s="35">
        <f>IF(V72&gt;0,SUM(Q72+S72),0)</f>
        <v>0</v>
      </c>
      <c r="V72" s="24">
        <f t="shared" si="2"/>
        <v>0</v>
      </c>
      <c r="W72" s="6"/>
      <c r="X72" s="6"/>
      <c r="Y72" s="6"/>
      <c r="Z72" s="7"/>
    </row>
    <row r="73" spans="1:26" ht="15" x14ac:dyDescent="0.25">
      <c r="A73" s="53">
        <f t="shared" si="1"/>
        <v>70</v>
      </c>
      <c r="B73" s="14"/>
      <c r="C73" s="43"/>
      <c r="D73" s="44">
        <f>$W$2</f>
        <v>220</v>
      </c>
      <c r="E73" s="44" t="str">
        <f>IF(C73&lt;&gt;"",SUM(D73-C73),"")</f>
        <v/>
      </c>
      <c r="F73" s="44">
        <f>$X$2/100</f>
        <v>0.8</v>
      </c>
      <c r="G73" s="45" t="str">
        <f>IF(C73&lt;&gt;"",TRUNC(E73*F73),"")</f>
        <v/>
      </c>
      <c r="H73" s="45">
        <f>IF(G73&gt;$Y$2,$Y$2,G73)</f>
        <v>65</v>
      </c>
      <c r="I73" s="46"/>
      <c r="J73" s="46"/>
      <c r="K73" s="50" t="str">
        <f>IF(C73&lt;&gt;"",H73,"")</f>
        <v/>
      </c>
      <c r="L73" s="56"/>
      <c r="M73" s="56"/>
      <c r="N73" s="56"/>
      <c r="O73" s="56"/>
      <c r="P73" s="13">
        <f>MIN($L73:$O73)</f>
        <v>0</v>
      </c>
      <c r="Q73" s="33" t="str">
        <f>IF(V73&gt;0,SUM(L73+M73+N73+O73-P73),"")</f>
        <v/>
      </c>
      <c r="R73" s="34" t="str">
        <f>IF(V73&gt;1,SUM(Q73/(V73-1)),"")</f>
        <v/>
      </c>
      <c r="S73" s="33" t="str">
        <f>IF(V73&gt;0,SUM(V73-1)*K73,"")</f>
        <v/>
      </c>
      <c r="T73" s="34" t="str">
        <f>IF(V73&gt;1,SUM(U73/(V73-1)),"")</f>
        <v/>
      </c>
      <c r="U73" s="35">
        <f>IF(V73&gt;0,SUM(Q73+S73),0)</f>
        <v>0</v>
      </c>
      <c r="V73" s="24">
        <f t="shared" si="2"/>
        <v>0</v>
      </c>
      <c r="W73" s="6"/>
      <c r="X73" s="6"/>
      <c r="Y73" s="6"/>
      <c r="Z73" s="7"/>
    </row>
    <row r="74" spans="1:26" ht="15" x14ac:dyDescent="0.25">
      <c r="A74" s="53">
        <f t="shared" si="1"/>
        <v>71</v>
      </c>
      <c r="B74" s="14"/>
      <c r="C74" s="43"/>
      <c r="D74" s="44">
        <f>$W$2</f>
        <v>220</v>
      </c>
      <c r="E74" s="44" t="str">
        <f>IF(C74&lt;&gt;"",SUM(D74-C74),"")</f>
        <v/>
      </c>
      <c r="F74" s="44">
        <f>$X$2/100</f>
        <v>0.8</v>
      </c>
      <c r="G74" s="45" t="str">
        <f>IF(C74&lt;&gt;"",TRUNC(E74*F74),"")</f>
        <v/>
      </c>
      <c r="H74" s="45">
        <f>IF(G74&gt;$Y$2,$Y$2,G74)</f>
        <v>65</v>
      </c>
      <c r="I74" s="46"/>
      <c r="J74" s="46"/>
      <c r="K74" s="50" t="str">
        <f>IF(C74&lt;&gt;"",H74,"")</f>
        <v/>
      </c>
      <c r="L74" s="56"/>
      <c r="M74" s="56"/>
      <c r="N74" s="56"/>
      <c r="O74" s="56"/>
      <c r="P74" s="13">
        <f>MIN($L74:$O74)</f>
        <v>0</v>
      </c>
      <c r="Q74" s="33" t="str">
        <f>IF(V74&gt;0,SUM(L74+M74+N74+O74-P74),"")</f>
        <v/>
      </c>
      <c r="R74" s="34" t="str">
        <f>IF(V74&gt;1,SUM(Q74/(V74-1)),"")</f>
        <v/>
      </c>
      <c r="S74" s="33" t="str">
        <f>IF(V74&gt;0,SUM(V74-1)*K74,"")</f>
        <v/>
      </c>
      <c r="T74" s="34" t="str">
        <f>IF(V74&gt;1,SUM(U74/(V74-1)),"")</f>
        <v/>
      </c>
      <c r="U74" s="35">
        <f>IF(V74&gt;0,SUM(Q74+S74),0)</f>
        <v>0</v>
      </c>
      <c r="V74" s="24">
        <f t="shared" si="2"/>
        <v>0</v>
      </c>
      <c r="W74" s="6"/>
      <c r="X74" s="6"/>
      <c r="Y74" s="6"/>
      <c r="Z74" s="7"/>
    </row>
    <row r="75" spans="1:26" ht="15" x14ac:dyDescent="0.25">
      <c r="A75" s="53">
        <f t="shared" si="1"/>
        <v>72</v>
      </c>
      <c r="B75" s="14"/>
      <c r="C75" s="43"/>
      <c r="D75" s="44">
        <f>$W$2</f>
        <v>220</v>
      </c>
      <c r="E75" s="44" t="str">
        <f>IF(C75&lt;&gt;"",SUM(D75-C75),"")</f>
        <v/>
      </c>
      <c r="F75" s="44">
        <f>$X$2/100</f>
        <v>0.8</v>
      </c>
      <c r="G75" s="45" t="str">
        <f>IF(C75&lt;&gt;"",TRUNC(E75*F75),"")</f>
        <v/>
      </c>
      <c r="H75" s="45">
        <f>IF(G75&gt;$Y$2,$Y$2,G75)</f>
        <v>65</v>
      </c>
      <c r="I75" s="46"/>
      <c r="J75" s="46"/>
      <c r="K75" s="50" t="str">
        <f>IF(C75&lt;&gt;"",H75,"")</f>
        <v/>
      </c>
      <c r="L75" s="56"/>
      <c r="M75" s="56"/>
      <c r="N75" s="56"/>
      <c r="O75" s="56"/>
      <c r="P75" s="13">
        <f>MIN($L75:$O75)</f>
        <v>0</v>
      </c>
      <c r="Q75" s="33" t="str">
        <f>IF(V75&gt;0,SUM(L75+M75+N75+O75-P75),"")</f>
        <v/>
      </c>
      <c r="R75" s="34" t="str">
        <f>IF(V75&gt;1,SUM(Q75/(V75-1)),"")</f>
        <v/>
      </c>
      <c r="S75" s="33" t="str">
        <f>IF(V75&gt;0,SUM(V75-1)*K75,"")</f>
        <v/>
      </c>
      <c r="T75" s="34" t="str">
        <f>IF(V75&gt;1,SUM(U75/(V75-1)),"")</f>
        <v/>
      </c>
      <c r="U75" s="35">
        <f>IF(V75&gt;0,SUM(Q75+S75),0)</f>
        <v>0</v>
      </c>
      <c r="V75" s="24">
        <f t="shared" si="2"/>
        <v>0</v>
      </c>
      <c r="W75" s="6"/>
      <c r="X75" s="6"/>
      <c r="Y75" s="6"/>
      <c r="Z75" s="7"/>
    </row>
    <row r="76" spans="1:26" ht="15" x14ac:dyDescent="0.25">
      <c r="A76" s="53">
        <f t="shared" si="1"/>
        <v>73</v>
      </c>
      <c r="B76" s="14"/>
      <c r="C76" s="43"/>
      <c r="D76" s="44">
        <f>$W$2</f>
        <v>220</v>
      </c>
      <c r="E76" s="44" t="str">
        <f>IF(C76&lt;&gt;"",SUM(D76-C76),"")</f>
        <v/>
      </c>
      <c r="F76" s="44">
        <f>$X$2/100</f>
        <v>0.8</v>
      </c>
      <c r="G76" s="45" t="str">
        <f>IF(C76&lt;&gt;"",TRUNC(E76*F76),"")</f>
        <v/>
      </c>
      <c r="H76" s="45">
        <f>IF(G76&gt;$Y$2,$Y$2,G76)</f>
        <v>65</v>
      </c>
      <c r="I76" s="46"/>
      <c r="J76" s="46"/>
      <c r="K76" s="50" t="str">
        <f>IF(C76&lt;&gt;"",H76,"")</f>
        <v/>
      </c>
      <c r="L76" s="56"/>
      <c r="M76" s="56"/>
      <c r="N76" s="56"/>
      <c r="O76" s="56"/>
      <c r="P76" s="13">
        <f>MIN($L76:$O76)</f>
        <v>0</v>
      </c>
      <c r="Q76" s="33" t="str">
        <f>IF(V76&gt;0,SUM(L76+M76+N76+O76-P76),"")</f>
        <v/>
      </c>
      <c r="R76" s="34" t="str">
        <f>IF(V76&gt;1,SUM(Q76/(V76-1)),"")</f>
        <v/>
      </c>
      <c r="S76" s="33" t="str">
        <f>IF(V76&gt;0,SUM(V76-1)*K76,"")</f>
        <v/>
      </c>
      <c r="T76" s="34" t="str">
        <f>IF(V76&gt;1,SUM(U76/(V76-1)),"")</f>
        <v/>
      </c>
      <c r="U76" s="35">
        <f>IF(V76&gt;0,SUM(Q76+S76),0)</f>
        <v>0</v>
      </c>
      <c r="V76" s="24">
        <f t="shared" si="2"/>
        <v>0</v>
      </c>
      <c r="W76" s="6"/>
      <c r="X76" s="6"/>
      <c r="Y76" s="6"/>
      <c r="Z76" s="7"/>
    </row>
    <row r="77" spans="1:26" ht="15" x14ac:dyDescent="0.25">
      <c r="A77" s="53">
        <f t="shared" si="1"/>
        <v>74</v>
      </c>
      <c r="B77" s="14"/>
      <c r="C77" s="43"/>
      <c r="D77" s="44">
        <f>$W$2</f>
        <v>220</v>
      </c>
      <c r="E77" s="44" t="str">
        <f>IF(C77&lt;&gt;"",SUM(D77-C77),"")</f>
        <v/>
      </c>
      <c r="F77" s="44">
        <f>$X$2/100</f>
        <v>0.8</v>
      </c>
      <c r="G77" s="45" t="str">
        <f>IF(C77&lt;&gt;"",TRUNC(E77*F77),"")</f>
        <v/>
      </c>
      <c r="H77" s="45">
        <f>IF(G77&gt;$Y$2,$Y$2,G77)</f>
        <v>65</v>
      </c>
      <c r="I77" s="46"/>
      <c r="J77" s="46"/>
      <c r="K77" s="50" t="str">
        <f>IF(C77&lt;&gt;"",H77,"")</f>
        <v/>
      </c>
      <c r="L77" s="56"/>
      <c r="M77" s="56"/>
      <c r="N77" s="56"/>
      <c r="O77" s="56"/>
      <c r="P77" s="13">
        <f>MIN($L77:$O77)</f>
        <v>0</v>
      </c>
      <c r="Q77" s="33" t="str">
        <f>IF(V77&gt;0,SUM(L77+M77+N77+O77-P77),"")</f>
        <v/>
      </c>
      <c r="R77" s="34" t="str">
        <f>IF(V77&gt;1,SUM(Q77/(V77-1)),"")</f>
        <v/>
      </c>
      <c r="S77" s="33" t="str">
        <f>IF(V77&gt;0,SUM(V77-1)*K77,"")</f>
        <v/>
      </c>
      <c r="T77" s="34" t="str">
        <f>IF(V77&gt;1,SUM(U77/(V77-1)),"")</f>
        <v/>
      </c>
      <c r="U77" s="35">
        <f>IF(V77&gt;0,SUM(Q77+S77),0)</f>
        <v>0</v>
      </c>
      <c r="V77" s="24">
        <f t="shared" si="2"/>
        <v>0</v>
      </c>
      <c r="W77" s="6"/>
      <c r="X77" s="6"/>
      <c r="Y77" s="6"/>
      <c r="Z77" s="7"/>
    </row>
    <row r="78" spans="1:26" ht="15" x14ac:dyDescent="0.25">
      <c r="A78" s="53">
        <f t="shared" si="1"/>
        <v>75</v>
      </c>
      <c r="B78" s="14"/>
      <c r="C78" s="43"/>
      <c r="D78" s="44">
        <f>$W$2</f>
        <v>220</v>
      </c>
      <c r="E78" s="44" t="str">
        <f>IF(C78&lt;&gt;"",SUM(D78-C78),"")</f>
        <v/>
      </c>
      <c r="F78" s="44">
        <f>$X$2/100</f>
        <v>0.8</v>
      </c>
      <c r="G78" s="45" t="str">
        <f>IF(C78&lt;&gt;"",TRUNC(E78*F78),"")</f>
        <v/>
      </c>
      <c r="H78" s="45">
        <f>IF(G78&gt;$Y$2,$Y$2,G78)</f>
        <v>65</v>
      </c>
      <c r="I78" s="46"/>
      <c r="J78" s="46"/>
      <c r="K78" s="50" t="str">
        <f>IF(C78&lt;&gt;"",H78,"")</f>
        <v/>
      </c>
      <c r="L78" s="56"/>
      <c r="M78" s="56"/>
      <c r="N78" s="56"/>
      <c r="O78" s="56"/>
      <c r="P78" s="13">
        <f>MIN($L78:$O78)</f>
        <v>0</v>
      </c>
      <c r="Q78" s="33" t="str">
        <f>IF(V78&gt;0,SUM(L78+M78+N78+O78-P78),"")</f>
        <v/>
      </c>
      <c r="R78" s="34" t="str">
        <f>IF(V78&gt;1,SUM(Q78/(V78-1)),"")</f>
        <v/>
      </c>
      <c r="S78" s="33" t="str">
        <f>IF(V78&gt;0,SUM(V78-1)*K78,"")</f>
        <v/>
      </c>
      <c r="T78" s="34" t="str">
        <f>IF(V78&gt;1,SUM(U78/(V78-1)),"")</f>
        <v/>
      </c>
      <c r="U78" s="35">
        <f>IF(V78&gt;0,SUM(Q78+S78),0)</f>
        <v>0</v>
      </c>
      <c r="V78" s="24">
        <f t="shared" si="2"/>
        <v>0</v>
      </c>
      <c r="W78" s="6"/>
      <c r="X78" s="6"/>
      <c r="Y78" s="6"/>
      <c r="Z78" s="7"/>
    </row>
    <row r="79" spans="1:26" ht="15" x14ac:dyDescent="0.25">
      <c r="A79" s="53">
        <f t="shared" si="1"/>
        <v>76</v>
      </c>
      <c r="B79" s="14"/>
      <c r="C79" s="43"/>
      <c r="D79" s="44">
        <f>$W$2</f>
        <v>220</v>
      </c>
      <c r="E79" s="44" t="str">
        <f>IF(C79&lt;&gt;"",SUM(D79-C79),"")</f>
        <v/>
      </c>
      <c r="F79" s="44">
        <f>$X$2/100</f>
        <v>0.8</v>
      </c>
      <c r="G79" s="45" t="str">
        <f>IF(C79&lt;&gt;"",TRUNC(E79*F79),"")</f>
        <v/>
      </c>
      <c r="H79" s="45">
        <f>IF(G79&gt;$Y$2,$Y$2,G79)</f>
        <v>65</v>
      </c>
      <c r="I79" s="46"/>
      <c r="J79" s="46"/>
      <c r="K79" s="50" t="str">
        <f>IF(C79&lt;&gt;"",H79,"")</f>
        <v/>
      </c>
      <c r="L79" s="56"/>
      <c r="M79" s="56"/>
      <c r="N79" s="56"/>
      <c r="O79" s="56"/>
      <c r="P79" s="13">
        <f>MIN($L79:$O79)</f>
        <v>0</v>
      </c>
      <c r="Q79" s="33" t="str">
        <f>IF(V79&gt;0,SUM(L79+M79+N79+O79-P79),"")</f>
        <v/>
      </c>
      <c r="R79" s="34" t="str">
        <f>IF(V79&gt;1,SUM(Q79/(V79-1)),"")</f>
        <v/>
      </c>
      <c r="S79" s="33" t="str">
        <f>IF(V79&gt;0,SUM(V79-1)*K79,"")</f>
        <v/>
      </c>
      <c r="T79" s="34" t="str">
        <f>IF(V79&gt;1,SUM(U79/(V79-1)),"")</f>
        <v/>
      </c>
      <c r="U79" s="35">
        <f>IF(V79&gt;0,SUM(Q79+S79),0)</f>
        <v>0</v>
      </c>
      <c r="V79" s="24">
        <f t="shared" si="2"/>
        <v>0</v>
      </c>
      <c r="W79" s="6"/>
      <c r="X79" s="6"/>
      <c r="Y79" s="6"/>
      <c r="Z79" s="7"/>
    </row>
    <row r="80" spans="1:26" ht="15" x14ac:dyDescent="0.25">
      <c r="A80" s="53">
        <f t="shared" si="1"/>
        <v>77</v>
      </c>
      <c r="B80" s="14"/>
      <c r="C80" s="43"/>
      <c r="D80" s="44">
        <f>$W$2</f>
        <v>220</v>
      </c>
      <c r="E80" s="44" t="str">
        <f>IF(C80&lt;&gt;"",SUM(D80-C80),"")</f>
        <v/>
      </c>
      <c r="F80" s="44">
        <f>$X$2/100</f>
        <v>0.8</v>
      </c>
      <c r="G80" s="45" t="str">
        <f>IF(C80&lt;&gt;"",TRUNC(E80*F80),"")</f>
        <v/>
      </c>
      <c r="H80" s="45">
        <f>IF(G80&gt;$Y$2,$Y$2,G80)</f>
        <v>65</v>
      </c>
      <c r="I80" s="46"/>
      <c r="J80" s="46"/>
      <c r="K80" s="50" t="str">
        <f>IF(C80&lt;&gt;"",H80,"")</f>
        <v/>
      </c>
      <c r="L80" s="56"/>
      <c r="M80" s="56"/>
      <c r="N80" s="56"/>
      <c r="O80" s="56"/>
      <c r="P80" s="13">
        <f>MIN($L80:$O80)</f>
        <v>0</v>
      </c>
      <c r="Q80" s="33" t="str">
        <f>IF(V80&gt;0,SUM(L80+M80+N80+O80-P80),"")</f>
        <v/>
      </c>
      <c r="R80" s="34" t="str">
        <f>IF(V80&gt;1,SUM(Q80/(V80-1)),"")</f>
        <v/>
      </c>
      <c r="S80" s="33" t="str">
        <f>IF(V80&gt;0,SUM(V80-1)*K80,"")</f>
        <v/>
      </c>
      <c r="T80" s="34" t="str">
        <f>IF(V80&gt;1,SUM(U80/(V80-1)),"")</f>
        <v/>
      </c>
      <c r="U80" s="35">
        <f>IF(V80&gt;0,SUM(Q80+S80),0)</f>
        <v>0</v>
      </c>
      <c r="V80" s="24">
        <f t="shared" si="2"/>
        <v>0</v>
      </c>
      <c r="W80" s="6"/>
      <c r="X80" s="6"/>
      <c r="Y80" s="6"/>
      <c r="Z80" s="7"/>
    </row>
    <row r="81" spans="1:26" ht="15" x14ac:dyDescent="0.25">
      <c r="A81" s="53">
        <f t="shared" si="1"/>
        <v>78</v>
      </c>
      <c r="B81" s="14"/>
      <c r="C81" s="43"/>
      <c r="D81" s="44">
        <f>$W$2</f>
        <v>220</v>
      </c>
      <c r="E81" s="44" t="str">
        <f>IF(C81&lt;&gt;"",SUM(D81-C81),"")</f>
        <v/>
      </c>
      <c r="F81" s="44">
        <f>$X$2/100</f>
        <v>0.8</v>
      </c>
      <c r="G81" s="45" t="str">
        <f>IF(C81&lt;&gt;"",TRUNC(E81*F81),"")</f>
        <v/>
      </c>
      <c r="H81" s="45">
        <f>IF(G81&gt;$Y$2,$Y$2,G81)</f>
        <v>65</v>
      </c>
      <c r="I81" s="46"/>
      <c r="J81" s="46"/>
      <c r="K81" s="50" t="str">
        <f>IF(C81&lt;&gt;"",H81,"")</f>
        <v/>
      </c>
      <c r="L81" s="56"/>
      <c r="M81" s="56"/>
      <c r="N81" s="56"/>
      <c r="O81" s="56"/>
      <c r="P81" s="13">
        <f>MIN($L81:$O81)</f>
        <v>0</v>
      </c>
      <c r="Q81" s="33" t="str">
        <f>IF(V81&gt;0,SUM(L81+M81+N81+O81-P81),"")</f>
        <v/>
      </c>
      <c r="R81" s="34" t="str">
        <f>IF(V81&gt;1,SUM(Q81/(V81-1)),"")</f>
        <v/>
      </c>
      <c r="S81" s="33" t="str">
        <f>IF(V81&gt;0,SUM(V81-1)*K81,"")</f>
        <v/>
      </c>
      <c r="T81" s="34" t="str">
        <f>IF(V81&gt;1,SUM(U81/(V81-1)),"")</f>
        <v/>
      </c>
      <c r="U81" s="35">
        <f>IF(V81&gt;0,SUM(Q81+S81),0)</f>
        <v>0</v>
      </c>
      <c r="V81" s="24">
        <f t="shared" si="2"/>
        <v>0</v>
      </c>
      <c r="W81" s="6"/>
      <c r="X81" s="6"/>
      <c r="Y81" s="6"/>
      <c r="Z81" s="7"/>
    </row>
    <row r="82" spans="1:26" ht="15" x14ac:dyDescent="0.25">
      <c r="A82" s="53">
        <f t="shared" si="1"/>
        <v>79</v>
      </c>
      <c r="B82" s="14"/>
      <c r="C82" s="43"/>
      <c r="D82" s="44">
        <f>$W$2</f>
        <v>220</v>
      </c>
      <c r="E82" s="44" t="str">
        <f>IF(C82&lt;&gt;"",SUM(D82-C82),"")</f>
        <v/>
      </c>
      <c r="F82" s="44">
        <f>$X$2/100</f>
        <v>0.8</v>
      </c>
      <c r="G82" s="45" t="str">
        <f>IF(C82&lt;&gt;"",TRUNC(E82*F82),"")</f>
        <v/>
      </c>
      <c r="H82" s="45">
        <f>IF(G82&gt;$Y$2,$Y$2,G82)</f>
        <v>65</v>
      </c>
      <c r="I82" s="46"/>
      <c r="J82" s="46"/>
      <c r="K82" s="50" t="str">
        <f>IF(C82&lt;&gt;"",H82,"")</f>
        <v/>
      </c>
      <c r="L82" s="56"/>
      <c r="M82" s="56"/>
      <c r="N82" s="56"/>
      <c r="O82" s="56"/>
      <c r="P82" s="13">
        <f>MIN($L82:$O82)</f>
        <v>0</v>
      </c>
      <c r="Q82" s="33" t="str">
        <f>IF(V82&gt;0,SUM(L82+M82+N82+O82-P82),"")</f>
        <v/>
      </c>
      <c r="R82" s="34" t="str">
        <f>IF(V82&gt;1,SUM(Q82/(V82-1)),"")</f>
        <v/>
      </c>
      <c r="S82" s="33" t="str">
        <f>IF(V82&gt;0,SUM(V82-1)*K82,"")</f>
        <v/>
      </c>
      <c r="T82" s="34" t="str">
        <f>IF(V82&gt;1,SUM(U82/(V82-1)),"")</f>
        <v/>
      </c>
      <c r="U82" s="35">
        <f>IF(V82&gt;0,SUM(Q82+S82),0)</f>
        <v>0</v>
      </c>
      <c r="V82" s="24">
        <f t="shared" si="2"/>
        <v>0</v>
      </c>
      <c r="W82" s="6"/>
      <c r="X82" s="6"/>
      <c r="Y82" s="6"/>
      <c r="Z82" s="7"/>
    </row>
    <row r="83" spans="1:26" ht="15" x14ac:dyDescent="0.25">
      <c r="A83" s="53">
        <f t="shared" si="1"/>
        <v>80</v>
      </c>
      <c r="B83" s="14"/>
      <c r="C83" s="43"/>
      <c r="D83" s="44">
        <f>$W$2</f>
        <v>220</v>
      </c>
      <c r="E83" s="44" t="str">
        <f>IF(C83&lt;&gt;"",SUM(D83-C83),"")</f>
        <v/>
      </c>
      <c r="F83" s="44">
        <f>$X$2/100</f>
        <v>0.8</v>
      </c>
      <c r="G83" s="45" t="str">
        <f>IF(C83&lt;&gt;"",TRUNC(E83*F83),"")</f>
        <v/>
      </c>
      <c r="H83" s="45">
        <f>IF(G83&gt;$Y$2,$Y$2,G83)</f>
        <v>65</v>
      </c>
      <c r="I83" s="46"/>
      <c r="J83" s="46"/>
      <c r="K83" s="50" t="str">
        <f>IF(C83&lt;&gt;"",H83,"")</f>
        <v/>
      </c>
      <c r="L83" s="56"/>
      <c r="M83" s="56"/>
      <c r="N83" s="56"/>
      <c r="O83" s="56"/>
      <c r="P83" s="13">
        <f>MIN($L83:$O83)</f>
        <v>0</v>
      </c>
      <c r="Q83" s="33" t="str">
        <f>IF(V83&gt;0,SUM(L83+M83+N83+O83-P83),"")</f>
        <v/>
      </c>
      <c r="R83" s="34" t="str">
        <f>IF(V83&gt;1,SUM(Q83/(V83-1)),"")</f>
        <v/>
      </c>
      <c r="S83" s="33" t="str">
        <f>IF(V83&gt;0,SUM(V83-1)*K83,"")</f>
        <v/>
      </c>
      <c r="T83" s="34" t="str">
        <f>IF(V83&gt;1,SUM(U83/(V83-1)),"")</f>
        <v/>
      </c>
      <c r="U83" s="35">
        <f>IF(V83&gt;0,SUM(Q83+S83),0)</f>
        <v>0</v>
      </c>
      <c r="V83" s="24">
        <f t="shared" si="2"/>
        <v>0</v>
      </c>
      <c r="W83" s="6"/>
      <c r="X83" s="6"/>
      <c r="Y83" s="6"/>
      <c r="Z83" s="7"/>
    </row>
    <row r="84" spans="1:26" ht="15" x14ac:dyDescent="0.25">
      <c r="A84" s="53">
        <f t="shared" si="1"/>
        <v>81</v>
      </c>
      <c r="B84" s="14"/>
      <c r="C84" s="43"/>
      <c r="D84" s="44">
        <f>$W$2</f>
        <v>220</v>
      </c>
      <c r="E84" s="44" t="str">
        <f>IF(C84&lt;&gt;"",SUM(D84-C84),"")</f>
        <v/>
      </c>
      <c r="F84" s="44">
        <f>$X$2/100</f>
        <v>0.8</v>
      </c>
      <c r="G84" s="45" t="str">
        <f>IF(C84&lt;&gt;"",TRUNC(E84*F84),"")</f>
        <v/>
      </c>
      <c r="H84" s="45">
        <f>IF(G84&gt;$Y$2,$Y$2,G84)</f>
        <v>65</v>
      </c>
      <c r="I84" s="46"/>
      <c r="J84" s="46"/>
      <c r="K84" s="50" t="str">
        <f>IF(C84&lt;&gt;"",H84,"")</f>
        <v/>
      </c>
      <c r="L84" s="56"/>
      <c r="M84" s="56"/>
      <c r="N84" s="56"/>
      <c r="O84" s="56"/>
      <c r="P84" s="13">
        <f>MIN($L84:$O84)</f>
        <v>0</v>
      </c>
      <c r="Q84" s="33" t="str">
        <f>IF(V84&gt;0,SUM(L84+M84+N84+O84-P84),"")</f>
        <v/>
      </c>
      <c r="R84" s="34" t="str">
        <f>IF(V84&gt;1,SUM(Q84/(V84-1)),"")</f>
        <v/>
      </c>
      <c r="S84" s="33" t="str">
        <f>IF(V84&gt;0,SUM(V84-1)*K84,"")</f>
        <v/>
      </c>
      <c r="T84" s="34" t="str">
        <f>IF(V84&gt;1,SUM(U84/(V84-1)),"")</f>
        <v/>
      </c>
      <c r="U84" s="35">
        <f>IF(V84&gt;0,SUM(Q84+S84),0)</f>
        <v>0</v>
      </c>
      <c r="V84" s="24">
        <f t="shared" si="2"/>
        <v>0</v>
      </c>
      <c r="W84" s="6"/>
      <c r="X84" s="6"/>
      <c r="Y84" s="6"/>
      <c r="Z84" s="7"/>
    </row>
    <row r="85" spans="1:26" ht="15" x14ac:dyDescent="0.25">
      <c r="A85" s="53">
        <f t="shared" si="1"/>
        <v>82</v>
      </c>
      <c r="B85" s="14"/>
      <c r="C85" s="43"/>
      <c r="D85" s="44">
        <f>$W$2</f>
        <v>220</v>
      </c>
      <c r="E85" s="44" t="str">
        <f>IF(C85&lt;&gt;"",SUM(D85-C85),"")</f>
        <v/>
      </c>
      <c r="F85" s="44">
        <f>$X$2/100</f>
        <v>0.8</v>
      </c>
      <c r="G85" s="45" t="str">
        <f>IF(C85&lt;&gt;"",TRUNC(E85*F85),"")</f>
        <v/>
      </c>
      <c r="H85" s="45">
        <f>IF(G85&gt;$Y$2,$Y$2,G85)</f>
        <v>65</v>
      </c>
      <c r="I85" s="46"/>
      <c r="J85" s="46"/>
      <c r="K85" s="50" t="str">
        <f>IF(C85&lt;&gt;"",H85,"")</f>
        <v/>
      </c>
      <c r="L85" s="56"/>
      <c r="M85" s="56"/>
      <c r="N85" s="56"/>
      <c r="O85" s="56"/>
      <c r="P85" s="13">
        <f>MIN($L85:$O85)</f>
        <v>0</v>
      </c>
      <c r="Q85" s="33" t="str">
        <f>IF(V85&gt;0,SUM(L85+M85+N85+O85-P85),"")</f>
        <v/>
      </c>
      <c r="R85" s="34" t="str">
        <f>IF(V85&gt;1,SUM(Q85/(V85-1)),"")</f>
        <v/>
      </c>
      <c r="S85" s="33" t="str">
        <f>IF(V85&gt;0,SUM(V85-1)*K85,"")</f>
        <v/>
      </c>
      <c r="T85" s="34" t="str">
        <f>IF(V85&gt;1,SUM(U85/(V85-1)),"")</f>
        <v/>
      </c>
      <c r="U85" s="35">
        <f>IF(V85&gt;0,SUM(Q85+S85),0)</f>
        <v>0</v>
      </c>
      <c r="V85" s="24">
        <f t="shared" si="2"/>
        <v>0</v>
      </c>
      <c r="W85" s="6"/>
      <c r="X85" s="6"/>
      <c r="Y85" s="6"/>
      <c r="Z85" s="7"/>
    </row>
    <row r="86" spans="1:26" ht="15" x14ac:dyDescent="0.25">
      <c r="A86" s="53">
        <f t="shared" si="1"/>
        <v>83</v>
      </c>
      <c r="B86" s="14"/>
      <c r="C86" s="43"/>
      <c r="D86" s="44">
        <f>$W$2</f>
        <v>220</v>
      </c>
      <c r="E86" s="44" t="str">
        <f>IF(C86&lt;&gt;"",SUM(D86-C86),"")</f>
        <v/>
      </c>
      <c r="F86" s="44">
        <f>$X$2/100</f>
        <v>0.8</v>
      </c>
      <c r="G86" s="45" t="str">
        <f>IF(C86&lt;&gt;"",TRUNC(E86*F86),"")</f>
        <v/>
      </c>
      <c r="H86" s="45">
        <f>IF(G86&gt;$Y$2,$Y$2,G86)</f>
        <v>65</v>
      </c>
      <c r="I86" s="46"/>
      <c r="J86" s="46"/>
      <c r="K86" s="50" t="str">
        <f>IF(C86&lt;&gt;"",H86,"")</f>
        <v/>
      </c>
      <c r="L86" s="56"/>
      <c r="M86" s="56"/>
      <c r="N86" s="56"/>
      <c r="O86" s="56"/>
      <c r="P86" s="13">
        <f>MIN($L86:$O86)</f>
        <v>0</v>
      </c>
      <c r="Q86" s="33" t="str">
        <f>IF(V86&gt;0,SUM(L86+M86+N86+O86-P86),"")</f>
        <v/>
      </c>
      <c r="R86" s="34" t="str">
        <f>IF(V86&gt;1,SUM(Q86/(V86-1)),"")</f>
        <v/>
      </c>
      <c r="S86" s="33" t="str">
        <f>IF(V86&gt;0,SUM(V86-1)*K86,"")</f>
        <v/>
      </c>
      <c r="T86" s="34" t="str">
        <f>IF(V86&gt;1,SUM(U86/(V86-1)),"")</f>
        <v/>
      </c>
      <c r="U86" s="35">
        <f>IF(V86&gt;0,SUM(Q86+S86),0)</f>
        <v>0</v>
      </c>
      <c r="V86" s="24">
        <f t="shared" si="2"/>
        <v>0</v>
      </c>
      <c r="W86" s="6"/>
      <c r="X86" s="6"/>
      <c r="Y86" s="6"/>
      <c r="Z86" s="7"/>
    </row>
    <row r="87" spans="1:26" ht="15" x14ac:dyDescent="0.25">
      <c r="A87" s="53">
        <f t="shared" si="1"/>
        <v>84</v>
      </c>
      <c r="B87" s="14"/>
      <c r="C87" s="43"/>
      <c r="D87" s="44">
        <f>$W$2</f>
        <v>220</v>
      </c>
      <c r="E87" s="44" t="str">
        <f>IF(C87&lt;&gt;"",SUM(D87-C87),"")</f>
        <v/>
      </c>
      <c r="F87" s="44">
        <f>$X$2/100</f>
        <v>0.8</v>
      </c>
      <c r="G87" s="45" t="str">
        <f>IF(C87&lt;&gt;"",TRUNC(E87*F87),"")</f>
        <v/>
      </c>
      <c r="H87" s="45">
        <f>IF(G87&gt;$Y$2,$Y$2,G87)</f>
        <v>65</v>
      </c>
      <c r="I87" s="46"/>
      <c r="J87" s="46"/>
      <c r="K87" s="50" t="str">
        <f>IF(C87&lt;&gt;"",H87,"")</f>
        <v/>
      </c>
      <c r="L87" s="56"/>
      <c r="M87" s="56"/>
      <c r="N87" s="56"/>
      <c r="O87" s="56"/>
      <c r="P87" s="13">
        <f>MIN($L87:$O87)</f>
        <v>0</v>
      </c>
      <c r="Q87" s="33" t="str">
        <f>IF(V87&gt;0,SUM(L87+M87+N87+O87-P87),"")</f>
        <v/>
      </c>
      <c r="R87" s="34" t="str">
        <f>IF(V87&gt;1,SUM(Q87/(V87-1)),"")</f>
        <v/>
      </c>
      <c r="S87" s="33" t="str">
        <f>IF(V87&gt;0,SUM(V87-1)*K87,"")</f>
        <v/>
      </c>
      <c r="T87" s="34" t="str">
        <f>IF(V87&gt;1,SUM(U87/(V87-1)),"")</f>
        <v/>
      </c>
      <c r="U87" s="35">
        <f>IF(V87&gt;0,SUM(Q87+S87),0)</f>
        <v>0</v>
      </c>
      <c r="V87" s="24">
        <f t="shared" si="2"/>
        <v>0</v>
      </c>
      <c r="W87" s="6"/>
      <c r="X87" s="6"/>
      <c r="Y87" s="6"/>
      <c r="Z87" s="7"/>
    </row>
    <row r="88" spans="1:26" ht="15" x14ac:dyDescent="0.25">
      <c r="A88" s="53">
        <f t="shared" si="1"/>
        <v>85</v>
      </c>
      <c r="B88" s="14"/>
      <c r="C88" s="43"/>
      <c r="D88" s="44">
        <f>$W$2</f>
        <v>220</v>
      </c>
      <c r="E88" s="44" t="str">
        <f>IF(C88&lt;&gt;"",SUM(D88-C88),"")</f>
        <v/>
      </c>
      <c r="F88" s="44">
        <f>$X$2/100</f>
        <v>0.8</v>
      </c>
      <c r="G88" s="45" t="str">
        <f>IF(C88&lt;&gt;"",TRUNC(E88*F88),"")</f>
        <v/>
      </c>
      <c r="H88" s="45">
        <f>IF(G88&gt;$Y$2,$Y$2,G88)</f>
        <v>65</v>
      </c>
      <c r="I88" s="46"/>
      <c r="J88" s="46"/>
      <c r="K88" s="50" t="str">
        <f>IF(C88&lt;&gt;"",H88,"")</f>
        <v/>
      </c>
      <c r="L88" s="56"/>
      <c r="M88" s="56"/>
      <c r="N88" s="56"/>
      <c r="O88" s="56"/>
      <c r="P88" s="13">
        <f>MIN($L88:$O88)</f>
        <v>0</v>
      </c>
      <c r="Q88" s="33" t="str">
        <f>IF(V88&gt;0,SUM(L88+M88+N88+O88-P88),"")</f>
        <v/>
      </c>
      <c r="R88" s="34" t="str">
        <f>IF(V88&gt;1,SUM(Q88/(V88-1)),"")</f>
        <v/>
      </c>
      <c r="S88" s="33" t="str">
        <f>IF(V88&gt;0,SUM(V88-1)*K88,"")</f>
        <v/>
      </c>
      <c r="T88" s="34" t="str">
        <f>IF(V88&gt;1,SUM(U88/(V88-1)),"")</f>
        <v/>
      </c>
      <c r="U88" s="35">
        <f>IF(V88&gt;0,SUM(Q88+S88),0)</f>
        <v>0</v>
      </c>
      <c r="V88" s="24">
        <f t="shared" si="2"/>
        <v>0</v>
      </c>
      <c r="W88" s="6"/>
      <c r="X88" s="6"/>
      <c r="Y88" s="6"/>
      <c r="Z88" s="7"/>
    </row>
    <row r="89" spans="1:26" ht="15" x14ac:dyDescent="0.25">
      <c r="A89" s="53">
        <f t="shared" si="1"/>
        <v>86</v>
      </c>
      <c r="B89" s="14"/>
      <c r="C89" s="43"/>
      <c r="D89" s="44">
        <f>$W$2</f>
        <v>220</v>
      </c>
      <c r="E89" s="44" t="str">
        <f>IF(C89&lt;&gt;"",SUM(D89-C89),"")</f>
        <v/>
      </c>
      <c r="F89" s="44">
        <f>$X$2/100</f>
        <v>0.8</v>
      </c>
      <c r="G89" s="45" t="str">
        <f>IF(C89&lt;&gt;"",TRUNC(E89*F89),"")</f>
        <v/>
      </c>
      <c r="H89" s="45">
        <f>IF(G89&gt;$Y$2,$Y$2,G89)</f>
        <v>65</v>
      </c>
      <c r="I89" s="46"/>
      <c r="J89" s="46"/>
      <c r="K89" s="50" t="str">
        <f>IF(C89&lt;&gt;"",H89,"")</f>
        <v/>
      </c>
      <c r="L89" s="56"/>
      <c r="M89" s="56"/>
      <c r="N89" s="56"/>
      <c r="O89" s="56"/>
      <c r="P89" s="13">
        <f>MIN($L89:$O89)</f>
        <v>0</v>
      </c>
      <c r="Q89" s="33" t="str">
        <f>IF(V89&gt;0,SUM(L89+M89+N89+O89-P89),"")</f>
        <v/>
      </c>
      <c r="R89" s="34" t="str">
        <f>IF(V89&gt;1,SUM(Q89/(V89-1)),"")</f>
        <v/>
      </c>
      <c r="S89" s="33" t="str">
        <f>IF(V89&gt;0,SUM(V89-1)*K89,"")</f>
        <v/>
      </c>
      <c r="T89" s="34" t="str">
        <f>IF(V89&gt;1,SUM(U89/(V89-1)),"")</f>
        <v/>
      </c>
      <c r="U89" s="35">
        <f>IF(V89&gt;0,SUM(Q89+S89),0)</f>
        <v>0</v>
      </c>
      <c r="V89" s="24">
        <f t="shared" si="2"/>
        <v>0</v>
      </c>
      <c r="W89" s="6"/>
      <c r="X89" s="6"/>
      <c r="Y89" s="6"/>
      <c r="Z89" s="7"/>
    </row>
    <row r="90" spans="1:26" ht="15" x14ac:dyDescent="0.25">
      <c r="A90" s="53">
        <f t="shared" si="1"/>
        <v>87</v>
      </c>
      <c r="B90" s="14"/>
      <c r="C90" s="43"/>
      <c r="D90" s="44">
        <f>$W$2</f>
        <v>220</v>
      </c>
      <c r="E90" s="44" t="str">
        <f>IF(C90&lt;&gt;"",SUM(D90-C90),"")</f>
        <v/>
      </c>
      <c r="F90" s="44">
        <f>$X$2/100</f>
        <v>0.8</v>
      </c>
      <c r="G90" s="45" t="str">
        <f>IF(C90&lt;&gt;"",TRUNC(E90*F90),"")</f>
        <v/>
      </c>
      <c r="H90" s="45">
        <f>IF(G90&gt;$Y$2,$Y$2,G90)</f>
        <v>65</v>
      </c>
      <c r="I90" s="46"/>
      <c r="J90" s="46"/>
      <c r="K90" s="50" t="str">
        <f>IF(C90&lt;&gt;"",H90,"")</f>
        <v/>
      </c>
      <c r="L90" s="56"/>
      <c r="M90" s="56"/>
      <c r="N90" s="56"/>
      <c r="O90" s="56"/>
      <c r="P90" s="13">
        <f>MIN($L90:$O90)</f>
        <v>0</v>
      </c>
      <c r="Q90" s="33" t="str">
        <f>IF(V90&gt;0,SUM(L90+M90+N90+O90-P90),"")</f>
        <v/>
      </c>
      <c r="R90" s="34" t="str">
        <f>IF(V90&gt;1,SUM(Q90/(V90-1)),"")</f>
        <v/>
      </c>
      <c r="S90" s="33" t="str">
        <f>IF(V90&gt;0,SUM(V90-1)*K90,"")</f>
        <v/>
      </c>
      <c r="T90" s="34" t="str">
        <f>IF(V90&gt;1,SUM(U90/(V90-1)),"")</f>
        <v/>
      </c>
      <c r="U90" s="35">
        <f>IF(V90&gt;0,SUM(Q90+S90),0)</f>
        <v>0</v>
      </c>
      <c r="V90" s="24">
        <f t="shared" si="2"/>
        <v>0</v>
      </c>
      <c r="W90" s="6"/>
      <c r="X90" s="6"/>
      <c r="Y90" s="6"/>
      <c r="Z90" s="7"/>
    </row>
    <row r="91" spans="1:26" ht="15" x14ac:dyDescent="0.25">
      <c r="A91" s="53">
        <f t="shared" si="1"/>
        <v>88</v>
      </c>
      <c r="B91" s="14"/>
      <c r="C91" s="43"/>
      <c r="D91" s="44">
        <f>$W$2</f>
        <v>220</v>
      </c>
      <c r="E91" s="44" t="str">
        <f>IF(C91&lt;&gt;"",SUM(D91-C91),"")</f>
        <v/>
      </c>
      <c r="F91" s="44">
        <f>$X$2/100</f>
        <v>0.8</v>
      </c>
      <c r="G91" s="45" t="str">
        <f>IF(C91&lt;&gt;"",TRUNC(E91*F91),"")</f>
        <v/>
      </c>
      <c r="H91" s="45">
        <f>IF(G91&gt;$Y$2,$Y$2,G91)</f>
        <v>65</v>
      </c>
      <c r="I91" s="46"/>
      <c r="J91" s="46"/>
      <c r="K91" s="50" t="str">
        <f>IF(C91&lt;&gt;"",H91,"")</f>
        <v/>
      </c>
      <c r="L91" s="56"/>
      <c r="M91" s="56"/>
      <c r="N91" s="56"/>
      <c r="O91" s="56"/>
      <c r="P91" s="13">
        <f>MIN($L91:$O91)</f>
        <v>0</v>
      </c>
      <c r="Q91" s="33" t="str">
        <f>IF(V91&gt;0,SUM(L91+M91+N91+O91-P91),"")</f>
        <v/>
      </c>
      <c r="R91" s="34" t="str">
        <f>IF(V91&gt;1,SUM(Q91/(V91-1)),"")</f>
        <v/>
      </c>
      <c r="S91" s="33" t="str">
        <f>IF(V91&gt;0,SUM(V91-1)*K91,"")</f>
        <v/>
      </c>
      <c r="T91" s="34" t="str">
        <f>IF(V91&gt;1,SUM(U91/(V91-1)),"")</f>
        <v/>
      </c>
      <c r="U91" s="35">
        <f>IF(V91&gt;0,SUM(Q91+S91),0)</f>
        <v>0</v>
      </c>
      <c r="V91" s="24">
        <f t="shared" si="2"/>
        <v>0</v>
      </c>
      <c r="W91" s="6"/>
      <c r="X91" s="6"/>
      <c r="Y91" s="6"/>
      <c r="Z91" s="7"/>
    </row>
    <row r="92" spans="1:26" ht="15" x14ac:dyDescent="0.25">
      <c r="A92" s="53">
        <f t="shared" si="1"/>
        <v>89</v>
      </c>
      <c r="B92" s="14"/>
      <c r="C92" s="43"/>
      <c r="D92" s="44">
        <f>$W$2</f>
        <v>220</v>
      </c>
      <c r="E92" s="44" t="str">
        <f>IF(C92&lt;&gt;"",SUM(D92-C92),"")</f>
        <v/>
      </c>
      <c r="F92" s="44">
        <f>$X$2/100</f>
        <v>0.8</v>
      </c>
      <c r="G92" s="45" t="str">
        <f>IF(C92&lt;&gt;"",TRUNC(E92*F92),"")</f>
        <v/>
      </c>
      <c r="H92" s="45">
        <f>IF(G92&gt;$Y$2,$Y$2,G92)</f>
        <v>65</v>
      </c>
      <c r="I92" s="46"/>
      <c r="J92" s="46"/>
      <c r="K92" s="50" t="str">
        <f>IF(C92&lt;&gt;"",H92,"")</f>
        <v/>
      </c>
      <c r="L92" s="56"/>
      <c r="M92" s="56"/>
      <c r="N92" s="56"/>
      <c r="O92" s="56"/>
      <c r="P92" s="13">
        <f>MIN($L92:$O92)</f>
        <v>0</v>
      </c>
      <c r="Q92" s="33" t="str">
        <f>IF(V92&gt;0,SUM(L92+M92+N92+O92-P92),"")</f>
        <v/>
      </c>
      <c r="R92" s="34" t="str">
        <f>IF(V92&gt;1,SUM(Q92/(V92-1)),"")</f>
        <v/>
      </c>
      <c r="S92" s="33" t="str">
        <f>IF(V92&gt;0,SUM(V92-1)*K92,"")</f>
        <v/>
      </c>
      <c r="T92" s="34" t="str">
        <f>IF(V92&gt;1,SUM(U92/(V92-1)),"")</f>
        <v/>
      </c>
      <c r="U92" s="35">
        <f>IF(V92&gt;0,SUM(Q92+S92),0)</f>
        <v>0</v>
      </c>
      <c r="V92" s="24">
        <f t="shared" si="2"/>
        <v>0</v>
      </c>
      <c r="W92" s="6"/>
      <c r="X92" s="6"/>
      <c r="Y92" s="6"/>
      <c r="Z92" s="7"/>
    </row>
    <row r="93" spans="1:26" ht="15" x14ac:dyDescent="0.25">
      <c r="A93" s="53">
        <f t="shared" si="1"/>
        <v>90</v>
      </c>
      <c r="B93" s="14"/>
      <c r="C93" s="43"/>
      <c r="D93" s="44">
        <f>$W$2</f>
        <v>220</v>
      </c>
      <c r="E93" s="44" t="str">
        <f>IF(C93&lt;&gt;"",SUM(D93-C93),"")</f>
        <v/>
      </c>
      <c r="F93" s="44">
        <f>$X$2/100</f>
        <v>0.8</v>
      </c>
      <c r="G93" s="45" t="str">
        <f>IF(C93&lt;&gt;"",TRUNC(E93*F93),"")</f>
        <v/>
      </c>
      <c r="H93" s="45">
        <f>IF(G93&gt;$Y$2,$Y$2,G93)</f>
        <v>65</v>
      </c>
      <c r="I93" s="46"/>
      <c r="J93" s="46"/>
      <c r="K93" s="50" t="str">
        <f>IF(C93&lt;&gt;"",H93,"")</f>
        <v/>
      </c>
      <c r="L93" s="56"/>
      <c r="M93" s="56"/>
      <c r="N93" s="56"/>
      <c r="O93" s="56"/>
      <c r="P93" s="13">
        <f>MIN($L93:$O93)</f>
        <v>0</v>
      </c>
      <c r="Q93" s="33" t="str">
        <f>IF(V93&gt;0,SUM(L93+M93+N93+O93-P93),"")</f>
        <v/>
      </c>
      <c r="R93" s="34" t="str">
        <f>IF(V93&gt;1,SUM(Q93/(V93-1)),"")</f>
        <v/>
      </c>
      <c r="S93" s="33" t="str">
        <f>IF(V93&gt;0,SUM(V93-1)*K93,"")</f>
        <v/>
      </c>
      <c r="T93" s="34" t="str">
        <f>IF(V93&gt;1,SUM(U93/(V93-1)),"")</f>
        <v/>
      </c>
      <c r="U93" s="35">
        <f>IF(V93&gt;0,SUM(Q93+S93),0)</f>
        <v>0</v>
      </c>
      <c r="V93" s="24">
        <f t="shared" si="2"/>
        <v>0</v>
      </c>
      <c r="W93" s="6"/>
      <c r="X93" s="6"/>
      <c r="Y93" s="6"/>
      <c r="Z93" s="7"/>
    </row>
    <row r="94" spans="1:26" ht="15" x14ac:dyDescent="0.25">
      <c r="A94" s="53">
        <f t="shared" si="1"/>
        <v>91</v>
      </c>
      <c r="B94" s="14"/>
      <c r="C94" s="43"/>
      <c r="D94" s="44">
        <f>$W$2</f>
        <v>220</v>
      </c>
      <c r="E94" s="44" t="str">
        <f>IF(C94&lt;&gt;"",SUM(D94-C94),"")</f>
        <v/>
      </c>
      <c r="F94" s="44">
        <f>$X$2/100</f>
        <v>0.8</v>
      </c>
      <c r="G94" s="45" t="str">
        <f>IF(C94&lt;&gt;"",TRUNC(E94*F94),"")</f>
        <v/>
      </c>
      <c r="H94" s="45">
        <f>IF(G94&gt;$Y$2,$Y$2,G94)</f>
        <v>65</v>
      </c>
      <c r="I94" s="46"/>
      <c r="J94" s="46"/>
      <c r="K94" s="50" t="str">
        <f>IF(C94&lt;&gt;"",H94,"")</f>
        <v/>
      </c>
      <c r="L94" s="56"/>
      <c r="M94" s="56"/>
      <c r="N94" s="56"/>
      <c r="O94" s="56"/>
      <c r="P94" s="13">
        <f>MIN($L94:$O94)</f>
        <v>0</v>
      </c>
      <c r="Q94" s="33" t="str">
        <f>IF(V94&gt;0,SUM(L94+M94+N94+O94-P94),"")</f>
        <v/>
      </c>
      <c r="R94" s="34" t="str">
        <f>IF(V94&gt;1,SUM(Q94/(V94-1)),"")</f>
        <v/>
      </c>
      <c r="S94" s="33" t="str">
        <f>IF(V94&gt;0,SUM(V94-1)*K94,"")</f>
        <v/>
      </c>
      <c r="T94" s="34" t="str">
        <f>IF(V94&gt;1,SUM(U94/(V94-1)),"")</f>
        <v/>
      </c>
      <c r="U94" s="35">
        <f>IF(V94&gt;0,SUM(Q94+S94),0)</f>
        <v>0</v>
      </c>
      <c r="V94" s="24">
        <f t="shared" si="2"/>
        <v>0</v>
      </c>
      <c r="W94" s="6"/>
      <c r="X94" s="6"/>
      <c r="Y94" s="6"/>
      <c r="Z94" s="7"/>
    </row>
    <row r="95" spans="1:26" ht="15" x14ac:dyDescent="0.25">
      <c r="A95" s="53">
        <f t="shared" si="1"/>
        <v>92</v>
      </c>
      <c r="B95" s="14"/>
      <c r="C95" s="43"/>
      <c r="D95" s="44">
        <f>$W$2</f>
        <v>220</v>
      </c>
      <c r="E95" s="44" t="str">
        <f>IF(C95&lt;&gt;"",SUM(D95-C95),"")</f>
        <v/>
      </c>
      <c r="F95" s="44">
        <f>$X$2/100</f>
        <v>0.8</v>
      </c>
      <c r="G95" s="45" t="str">
        <f>IF(C95&lt;&gt;"",TRUNC(E95*F95),"")</f>
        <v/>
      </c>
      <c r="H95" s="45">
        <f>IF(G95&gt;$Y$2,$Y$2,G95)</f>
        <v>65</v>
      </c>
      <c r="I95" s="46"/>
      <c r="J95" s="46"/>
      <c r="K95" s="50" t="str">
        <f>IF(C95&lt;&gt;"",H95,"")</f>
        <v/>
      </c>
      <c r="L95" s="56"/>
      <c r="M95" s="56"/>
      <c r="N95" s="56"/>
      <c r="O95" s="56"/>
      <c r="P95" s="13">
        <f>MIN($L95:$O95)</f>
        <v>0</v>
      </c>
      <c r="Q95" s="33" t="str">
        <f>IF(V95&gt;0,SUM(L95+M95+N95+O95-P95),"")</f>
        <v/>
      </c>
      <c r="R95" s="34" t="str">
        <f>IF(V95&gt;1,SUM(Q95/(V95-1)),"")</f>
        <v/>
      </c>
      <c r="S95" s="33" t="str">
        <f>IF(V95&gt;0,SUM(V95-1)*K95,"")</f>
        <v/>
      </c>
      <c r="T95" s="34" t="str">
        <f>IF(V95&gt;1,SUM(U95/(V95-1)),"")</f>
        <v/>
      </c>
      <c r="U95" s="35">
        <f>IF(V95&gt;0,SUM(Q95+S95),0)</f>
        <v>0</v>
      </c>
      <c r="V95" s="24">
        <f t="shared" si="2"/>
        <v>0</v>
      </c>
      <c r="W95" s="6"/>
      <c r="X95" s="6"/>
      <c r="Y95" s="6"/>
      <c r="Z95" s="7"/>
    </row>
    <row r="96" spans="1:26" ht="15" x14ac:dyDescent="0.25">
      <c r="A96" s="53">
        <f t="shared" si="1"/>
        <v>93</v>
      </c>
      <c r="B96" s="14"/>
      <c r="C96" s="43"/>
      <c r="D96" s="44">
        <f>$W$2</f>
        <v>220</v>
      </c>
      <c r="E96" s="44" t="str">
        <f>IF(C96&lt;&gt;"",SUM(D96-C96),"")</f>
        <v/>
      </c>
      <c r="F96" s="44">
        <f>$X$2/100</f>
        <v>0.8</v>
      </c>
      <c r="G96" s="45" t="str">
        <f>IF(C96&lt;&gt;"",TRUNC(E96*F96),"")</f>
        <v/>
      </c>
      <c r="H96" s="45">
        <f>IF(G96&gt;$Y$2,$Y$2,G96)</f>
        <v>65</v>
      </c>
      <c r="I96" s="46"/>
      <c r="J96" s="46"/>
      <c r="K96" s="50" t="str">
        <f>IF(C96&lt;&gt;"",H96,"")</f>
        <v/>
      </c>
      <c r="L96" s="56"/>
      <c r="M96" s="56"/>
      <c r="N96" s="56"/>
      <c r="O96" s="56"/>
      <c r="P96" s="13">
        <f>MIN($L96:$O96)</f>
        <v>0</v>
      </c>
      <c r="Q96" s="33" t="str">
        <f>IF(V96&gt;0,SUM(L96+M96+N96+O96-P96),"")</f>
        <v/>
      </c>
      <c r="R96" s="34" t="str">
        <f>IF(V96&gt;1,SUM(Q96/(V96-1)),"")</f>
        <v/>
      </c>
      <c r="S96" s="33" t="str">
        <f>IF(V96&gt;0,SUM(V96-1)*K96,"")</f>
        <v/>
      </c>
      <c r="T96" s="34" t="str">
        <f>IF(V96&gt;1,SUM(U96/(V96-1)),"")</f>
        <v/>
      </c>
      <c r="U96" s="35">
        <f>IF(V96&gt;0,SUM(Q96+S96),0)</f>
        <v>0</v>
      </c>
      <c r="V96" s="24">
        <f t="shared" si="2"/>
        <v>0</v>
      </c>
      <c r="W96" s="6"/>
      <c r="X96" s="6"/>
      <c r="Y96" s="6"/>
      <c r="Z96" s="7"/>
    </row>
    <row r="97" spans="1:26" ht="15" x14ac:dyDescent="0.25">
      <c r="A97" s="53">
        <f t="shared" si="1"/>
        <v>94</v>
      </c>
      <c r="B97" s="14"/>
      <c r="C97" s="43"/>
      <c r="D97" s="44">
        <f>$W$2</f>
        <v>220</v>
      </c>
      <c r="E97" s="44" t="str">
        <f>IF(C97&lt;&gt;"",SUM(D97-C97),"")</f>
        <v/>
      </c>
      <c r="F97" s="44">
        <f>$X$2/100</f>
        <v>0.8</v>
      </c>
      <c r="G97" s="45" t="str">
        <f>IF(C97&lt;&gt;"",TRUNC(E97*F97),"")</f>
        <v/>
      </c>
      <c r="H97" s="45">
        <f>IF(G97&gt;$Y$2,$Y$2,G97)</f>
        <v>65</v>
      </c>
      <c r="I97" s="46"/>
      <c r="J97" s="46"/>
      <c r="K97" s="50" t="str">
        <f>IF(C97&lt;&gt;"",H97,"")</f>
        <v/>
      </c>
      <c r="L97" s="56"/>
      <c r="M97" s="56"/>
      <c r="N97" s="56"/>
      <c r="O97" s="56"/>
      <c r="P97" s="13">
        <f>MIN($L97:$O97)</f>
        <v>0</v>
      </c>
      <c r="Q97" s="33" t="str">
        <f>IF(V97&gt;0,SUM(L97+M97+N97+O97-P97),"")</f>
        <v/>
      </c>
      <c r="R97" s="34" t="str">
        <f>IF(V97&gt;1,SUM(Q97/(V97-1)),"")</f>
        <v/>
      </c>
      <c r="S97" s="33" t="str">
        <f>IF(V97&gt;0,SUM(V97-1)*K97,"")</f>
        <v/>
      </c>
      <c r="T97" s="34" t="str">
        <f>IF(V97&gt;1,SUM(U97/(V97-1)),"")</f>
        <v/>
      </c>
      <c r="U97" s="35">
        <f>IF(V97&gt;0,SUM(Q97+S97),0)</f>
        <v>0</v>
      </c>
      <c r="V97" s="24">
        <f t="shared" si="2"/>
        <v>0</v>
      </c>
      <c r="W97" s="6"/>
      <c r="X97" s="6"/>
      <c r="Y97" s="6"/>
      <c r="Z97" s="7"/>
    </row>
    <row r="98" spans="1:26" ht="15" x14ac:dyDescent="0.25">
      <c r="A98" s="53">
        <f t="shared" si="1"/>
        <v>95</v>
      </c>
      <c r="B98" s="14"/>
      <c r="C98" s="43"/>
      <c r="D98" s="44">
        <f>$W$2</f>
        <v>220</v>
      </c>
      <c r="E98" s="44" t="str">
        <f>IF(C98&lt;&gt;"",SUM(D98-C98),"")</f>
        <v/>
      </c>
      <c r="F98" s="44">
        <f>$X$2/100</f>
        <v>0.8</v>
      </c>
      <c r="G98" s="45" t="str">
        <f>IF(C98&lt;&gt;"",TRUNC(E98*F98),"")</f>
        <v/>
      </c>
      <c r="H98" s="45">
        <f>IF(G98&gt;$Y$2,$Y$2,G98)</f>
        <v>65</v>
      </c>
      <c r="I98" s="46"/>
      <c r="J98" s="46"/>
      <c r="K98" s="50" t="str">
        <f>IF(C98&lt;&gt;"",H98,"")</f>
        <v/>
      </c>
      <c r="L98" s="56"/>
      <c r="M98" s="56"/>
      <c r="N98" s="56"/>
      <c r="O98" s="56"/>
      <c r="P98" s="13">
        <f>MIN($L98:$O98)</f>
        <v>0</v>
      </c>
      <c r="Q98" s="33" t="str">
        <f>IF(V98&gt;0,SUM(L98+M98+N98+O98-P98),"")</f>
        <v/>
      </c>
      <c r="R98" s="34" t="str">
        <f>IF(V98&gt;1,SUM(Q98/(V98-1)),"")</f>
        <v/>
      </c>
      <c r="S98" s="33" t="str">
        <f>IF(V98&gt;0,SUM(V98-1)*K98,"")</f>
        <v/>
      </c>
      <c r="T98" s="34" t="str">
        <f>IF(V98&gt;1,SUM(U98/(V98-1)),"")</f>
        <v/>
      </c>
      <c r="U98" s="35">
        <f>IF(V98&gt;0,SUM(Q98+S98),0)</f>
        <v>0</v>
      </c>
      <c r="V98" s="24">
        <f t="shared" si="2"/>
        <v>0</v>
      </c>
      <c r="W98" s="6"/>
      <c r="X98" s="6"/>
      <c r="Y98" s="6"/>
      <c r="Z98" s="7"/>
    </row>
    <row r="99" spans="1:26" ht="15" x14ac:dyDescent="0.25">
      <c r="A99" s="53">
        <f t="shared" ref="A99:A123" si="3">A98+1</f>
        <v>96</v>
      </c>
      <c r="B99" s="14"/>
      <c r="C99" s="43"/>
      <c r="D99" s="44">
        <f>$W$2</f>
        <v>220</v>
      </c>
      <c r="E99" s="44" t="str">
        <f>IF(C99&lt;&gt;"",SUM(D99-C99),"")</f>
        <v/>
      </c>
      <c r="F99" s="44">
        <f>$X$2/100</f>
        <v>0.8</v>
      </c>
      <c r="G99" s="45" t="str">
        <f>IF(C99&lt;&gt;"",TRUNC(E99*F99),"")</f>
        <v/>
      </c>
      <c r="H99" s="45">
        <f>IF(G99&gt;$Y$2,$Y$2,G99)</f>
        <v>65</v>
      </c>
      <c r="I99" s="46"/>
      <c r="J99" s="46"/>
      <c r="K99" s="50" t="str">
        <f>IF(C99&lt;&gt;"",H99,"")</f>
        <v/>
      </c>
      <c r="L99" s="56"/>
      <c r="M99" s="56"/>
      <c r="N99" s="56"/>
      <c r="O99" s="56"/>
      <c r="P99" s="13">
        <f>MIN($L99:$O99)</f>
        <v>0</v>
      </c>
      <c r="Q99" s="33" t="str">
        <f>IF(V99&gt;0,SUM(L99+M99+N99+O99-P99),"")</f>
        <v/>
      </c>
      <c r="R99" s="34" t="str">
        <f>IF(V99&gt;1,SUM(Q99/(V99-1)),"")</f>
        <v/>
      </c>
      <c r="S99" s="33" t="str">
        <f>IF(V99&gt;0,SUM(V99-1)*K99,"")</f>
        <v/>
      </c>
      <c r="T99" s="34" t="str">
        <f>IF(V99&gt;1,SUM(U99/(V99-1)),"")</f>
        <v/>
      </c>
      <c r="U99" s="35">
        <f>IF(V99&gt;0,SUM(Q99+S99),0)</f>
        <v>0</v>
      </c>
      <c r="V99" s="24">
        <f t="shared" si="2"/>
        <v>0</v>
      </c>
      <c r="W99" s="6"/>
      <c r="X99" s="6"/>
      <c r="Y99" s="6"/>
      <c r="Z99" s="7"/>
    </row>
    <row r="100" spans="1:26" ht="15" x14ac:dyDescent="0.25">
      <c r="A100" s="53">
        <f t="shared" si="3"/>
        <v>97</v>
      </c>
      <c r="B100" s="14"/>
      <c r="C100" s="43"/>
      <c r="D100" s="44">
        <f>$W$2</f>
        <v>220</v>
      </c>
      <c r="E100" s="44" t="str">
        <f>IF(C100&lt;&gt;"",SUM(D100-C100),"")</f>
        <v/>
      </c>
      <c r="F100" s="44">
        <f>$X$2/100</f>
        <v>0.8</v>
      </c>
      <c r="G100" s="45" t="str">
        <f>IF(C100&lt;&gt;"",TRUNC(E100*F100),"")</f>
        <v/>
      </c>
      <c r="H100" s="45">
        <f>IF(G100&gt;$Y$2,$Y$2,G100)</f>
        <v>65</v>
      </c>
      <c r="I100" s="46"/>
      <c r="J100" s="46"/>
      <c r="K100" s="50" t="str">
        <f>IF(C100&lt;&gt;"",H100,"")</f>
        <v/>
      </c>
      <c r="L100" s="56"/>
      <c r="M100" s="56"/>
      <c r="N100" s="56"/>
      <c r="O100" s="56"/>
      <c r="P100" s="13">
        <f>MIN($L100:$O100)</f>
        <v>0</v>
      </c>
      <c r="Q100" s="33" t="str">
        <f>IF(V100&gt;0,SUM(L100+M100+N100+O100-P100),"")</f>
        <v/>
      </c>
      <c r="R100" s="34" t="str">
        <f>IF(V100&gt;1,SUM(Q100/(V100-1)),"")</f>
        <v/>
      </c>
      <c r="S100" s="33" t="str">
        <f>IF(V100&gt;0,SUM(V100-1)*K100,"")</f>
        <v/>
      </c>
      <c r="T100" s="34" t="str">
        <f>IF(V100&gt;1,SUM(U100/(V100-1)),"")</f>
        <v/>
      </c>
      <c r="U100" s="35">
        <f>IF(V100&gt;0,SUM(Q100+S100),0)</f>
        <v>0</v>
      </c>
      <c r="V100" s="24">
        <f t="shared" si="2"/>
        <v>0</v>
      </c>
      <c r="W100" s="6"/>
      <c r="X100" s="6"/>
      <c r="Y100" s="6"/>
      <c r="Z100" s="7"/>
    </row>
    <row r="101" spans="1:26" ht="15" x14ac:dyDescent="0.25">
      <c r="A101" s="53">
        <f t="shared" si="3"/>
        <v>98</v>
      </c>
      <c r="B101" s="14"/>
      <c r="C101" s="43"/>
      <c r="D101" s="44">
        <f>$W$2</f>
        <v>220</v>
      </c>
      <c r="E101" s="44" t="str">
        <f>IF(C101&lt;&gt;"",SUM(D101-C101),"")</f>
        <v/>
      </c>
      <c r="F101" s="44">
        <f>$X$2/100</f>
        <v>0.8</v>
      </c>
      <c r="G101" s="45" t="str">
        <f>IF(C101&lt;&gt;"",TRUNC(E101*F101),"")</f>
        <v/>
      </c>
      <c r="H101" s="45">
        <f>IF(G101&gt;$Y$2,$Y$2,G101)</f>
        <v>65</v>
      </c>
      <c r="I101" s="46"/>
      <c r="J101" s="46"/>
      <c r="K101" s="50" t="str">
        <f>IF(C101&lt;&gt;"",H101,"")</f>
        <v/>
      </c>
      <c r="L101" s="56"/>
      <c r="M101" s="56"/>
      <c r="N101" s="56"/>
      <c r="O101" s="56"/>
      <c r="P101" s="13">
        <f>MIN($L101:$O101)</f>
        <v>0</v>
      </c>
      <c r="Q101" s="33" t="str">
        <f>IF(V101&gt;0,SUM(L101+M101+N101+O101-P101),"")</f>
        <v/>
      </c>
      <c r="R101" s="34" t="str">
        <f>IF(V101&gt;1,SUM(Q101/(V101-1)),"")</f>
        <v/>
      </c>
      <c r="S101" s="33" t="str">
        <f>IF(V101&gt;0,SUM(V101-1)*K101,"")</f>
        <v/>
      </c>
      <c r="T101" s="34" t="str">
        <f>IF(V101&gt;1,SUM(U101/(V101-1)),"")</f>
        <v/>
      </c>
      <c r="U101" s="35">
        <f>IF(V101&gt;0,SUM(Q101+S101),0)</f>
        <v>0</v>
      </c>
      <c r="V101" s="24">
        <f t="shared" si="2"/>
        <v>0</v>
      </c>
      <c r="W101" s="6"/>
      <c r="X101" s="6"/>
      <c r="Y101" s="6"/>
      <c r="Z101" s="7"/>
    </row>
    <row r="102" spans="1:26" ht="15" x14ac:dyDescent="0.25">
      <c r="A102" s="53">
        <f t="shared" si="3"/>
        <v>99</v>
      </c>
      <c r="B102" s="14"/>
      <c r="C102" s="43"/>
      <c r="D102" s="44">
        <f>$W$2</f>
        <v>220</v>
      </c>
      <c r="E102" s="44" t="str">
        <f>IF(C102&lt;&gt;"",SUM(D102-C102),"")</f>
        <v/>
      </c>
      <c r="F102" s="44">
        <f>$X$2/100</f>
        <v>0.8</v>
      </c>
      <c r="G102" s="45" t="str">
        <f>IF(C102&lt;&gt;"",TRUNC(E102*F102),"")</f>
        <v/>
      </c>
      <c r="H102" s="45">
        <f>IF(G102&gt;$Y$2,$Y$2,G102)</f>
        <v>65</v>
      </c>
      <c r="I102" s="46"/>
      <c r="J102" s="46"/>
      <c r="K102" s="50" t="str">
        <f>IF(C102&lt;&gt;"",H102,"")</f>
        <v/>
      </c>
      <c r="L102" s="56"/>
      <c r="M102" s="56"/>
      <c r="N102" s="56"/>
      <c r="O102" s="56"/>
      <c r="P102" s="13">
        <f>MIN($L102:$O102)</f>
        <v>0</v>
      </c>
      <c r="Q102" s="33" t="str">
        <f>IF(V102&gt;0,SUM(L102+M102+N102+O102-P102),"")</f>
        <v/>
      </c>
      <c r="R102" s="34" t="str">
        <f>IF(V102&gt;1,SUM(Q102/(V102-1)),"")</f>
        <v/>
      </c>
      <c r="S102" s="33" t="str">
        <f>IF(V102&gt;0,SUM(V102-1)*K102,"")</f>
        <v/>
      </c>
      <c r="T102" s="34" t="str">
        <f>IF(V102&gt;1,SUM(U102/(V102-1)),"")</f>
        <v/>
      </c>
      <c r="U102" s="35">
        <f>IF(V102&gt;0,SUM(Q102+S102),0)</f>
        <v>0</v>
      </c>
      <c r="V102" s="24">
        <f t="shared" si="2"/>
        <v>0</v>
      </c>
      <c r="W102" s="6"/>
      <c r="X102" s="6"/>
      <c r="Y102" s="6"/>
      <c r="Z102" s="7"/>
    </row>
    <row r="103" spans="1:26" ht="15.75" thickBot="1" x14ac:dyDescent="0.3">
      <c r="A103" s="53">
        <f t="shared" si="3"/>
        <v>100</v>
      </c>
      <c r="B103" s="16"/>
      <c r="C103" s="43"/>
      <c r="D103" s="44">
        <f>$W$2</f>
        <v>220</v>
      </c>
      <c r="E103" s="44" t="str">
        <f>IF(C103&lt;&gt;"",SUM(D103-C103),"")</f>
        <v/>
      </c>
      <c r="F103" s="44">
        <f>$X$2/100</f>
        <v>0.8</v>
      </c>
      <c r="G103" s="45" t="str">
        <f>IF(C103&lt;&gt;"",TRUNC(E103*F103),"")</f>
        <v/>
      </c>
      <c r="H103" s="45">
        <f>IF(G103&gt;$Y$2,$Y$2,G103)</f>
        <v>65</v>
      </c>
      <c r="I103" s="46"/>
      <c r="J103" s="46"/>
      <c r="K103" s="50" t="str">
        <f>IF(C103&lt;&gt;"",H103,"")</f>
        <v/>
      </c>
      <c r="L103" s="56"/>
      <c r="M103" s="56"/>
      <c r="N103" s="56"/>
      <c r="O103" s="56"/>
      <c r="P103" s="13">
        <f>MIN($L103:$O103)</f>
        <v>0</v>
      </c>
      <c r="Q103" s="33" t="str">
        <f>IF(V103&gt;0,SUM(L103+M103+N103+O103-P103),"")</f>
        <v/>
      </c>
      <c r="R103" s="34" t="str">
        <f>IF(V103&gt;1,SUM(Q103/(V103-1)),"")</f>
        <v/>
      </c>
      <c r="S103" s="33" t="str">
        <f>IF(V103&gt;0,SUM(V103-1)*K103,"")</f>
        <v/>
      </c>
      <c r="T103" s="34" t="str">
        <f>IF(V103&gt;1,SUM(U103/(V103-1)),"")</f>
        <v/>
      </c>
      <c r="U103" s="35">
        <f>IF(V103&gt;0,SUM(Q103+S103),0)</f>
        <v>0</v>
      </c>
      <c r="V103" s="24">
        <f t="shared" si="2"/>
        <v>0</v>
      </c>
      <c r="W103" s="6"/>
      <c r="X103" s="6"/>
      <c r="Y103" s="6"/>
      <c r="Z103" s="7"/>
    </row>
    <row r="104" spans="1:26" ht="16.5" thickTop="1" thickBot="1" x14ac:dyDescent="0.3">
      <c r="A104" s="53">
        <f t="shared" si="3"/>
        <v>101</v>
      </c>
      <c r="B104" s="16"/>
      <c r="C104" s="43"/>
      <c r="D104" s="44">
        <f>$W$2</f>
        <v>220</v>
      </c>
      <c r="E104" s="44" t="str">
        <f>IF(C104&lt;&gt;"",SUM(D104-C104),"")</f>
        <v/>
      </c>
      <c r="F104" s="44">
        <f>$X$2/100</f>
        <v>0.8</v>
      </c>
      <c r="G104" s="45" t="str">
        <f>IF(C104&lt;&gt;"",TRUNC(E104*F104),"")</f>
        <v/>
      </c>
      <c r="H104" s="45">
        <f>IF(G104&gt;$Y$2,$Y$2,G104)</f>
        <v>65</v>
      </c>
      <c r="I104" s="46"/>
      <c r="J104" s="46"/>
      <c r="K104" s="50" t="str">
        <f>IF(C104&lt;&gt;"",H104,"")</f>
        <v/>
      </c>
      <c r="L104" s="56"/>
      <c r="M104" s="56"/>
      <c r="N104" s="56"/>
      <c r="O104" s="56"/>
      <c r="P104" s="13">
        <f>MIN($L104:$O104)</f>
        <v>0</v>
      </c>
      <c r="Q104" s="33" t="str">
        <f>IF(V104&gt;0,SUM(L104+M104+N104+O104-P104),"")</f>
        <v/>
      </c>
      <c r="R104" s="34" t="str">
        <f>IF(V104&gt;1,SUM(Q104/(V104-1)),"")</f>
        <v/>
      </c>
      <c r="S104" s="33" t="str">
        <f>IF(V104&gt;0,SUM(V104-1)*K104,"")</f>
        <v/>
      </c>
      <c r="T104" s="34" t="str">
        <f>IF(V104&gt;1,SUM(U104/(V104-1)),"")</f>
        <v/>
      </c>
      <c r="U104" s="35">
        <f>IF(V104&gt;0,SUM(Q104+S104),0)</f>
        <v>0</v>
      </c>
      <c r="V104" s="24">
        <f t="shared" ref="V104:V123" si="4">COUNTA(L104:O104)</f>
        <v>0</v>
      </c>
      <c r="W104" s="6"/>
      <c r="X104" s="6"/>
      <c r="Y104" s="6"/>
      <c r="Z104" s="7"/>
    </row>
    <row r="105" spans="1:26" ht="16.5" thickTop="1" thickBot="1" x14ac:dyDescent="0.3">
      <c r="A105" s="53">
        <f t="shared" si="3"/>
        <v>102</v>
      </c>
      <c r="B105" s="16"/>
      <c r="C105" s="43"/>
      <c r="D105" s="44">
        <f>$W$2</f>
        <v>220</v>
      </c>
      <c r="E105" s="44" t="str">
        <f>IF(C105&lt;&gt;"",SUM(D105-C105),"")</f>
        <v/>
      </c>
      <c r="F105" s="44">
        <f>$X$2/100</f>
        <v>0.8</v>
      </c>
      <c r="G105" s="45" t="str">
        <f>IF(C105&lt;&gt;"",TRUNC(E105*F105),"")</f>
        <v/>
      </c>
      <c r="H105" s="45">
        <f>IF(G105&gt;$Y$2,$Y$2,G105)</f>
        <v>65</v>
      </c>
      <c r="I105" s="46"/>
      <c r="J105" s="46"/>
      <c r="K105" s="50" t="str">
        <f>IF(C105&lt;&gt;"",H105,"")</f>
        <v/>
      </c>
      <c r="L105" s="56"/>
      <c r="M105" s="56"/>
      <c r="N105" s="56"/>
      <c r="O105" s="56"/>
      <c r="P105" s="13">
        <f>MIN($L105:$O105)</f>
        <v>0</v>
      </c>
      <c r="Q105" s="33" t="str">
        <f>IF(V105&gt;0,SUM(L105+M105+N105+O105-P105),"")</f>
        <v/>
      </c>
      <c r="R105" s="34" t="str">
        <f>IF(V105&gt;1,SUM(Q105/(V105-1)),"")</f>
        <v/>
      </c>
      <c r="S105" s="33" t="str">
        <f>IF(V105&gt;0,SUM(V105-1)*K105,"")</f>
        <v/>
      </c>
      <c r="T105" s="34" t="str">
        <f>IF(V105&gt;1,SUM(U105/(V105-1)),"")</f>
        <v/>
      </c>
      <c r="U105" s="35">
        <f>IF(V105&gt;0,SUM(Q105+S105),0)</f>
        <v>0</v>
      </c>
      <c r="V105" s="24">
        <f t="shared" si="4"/>
        <v>0</v>
      </c>
      <c r="W105" s="6"/>
      <c r="X105" s="6"/>
      <c r="Y105" s="6"/>
      <c r="Z105" s="7"/>
    </row>
    <row r="106" spans="1:26" ht="16.5" thickTop="1" thickBot="1" x14ac:dyDescent="0.3">
      <c r="A106" s="53">
        <f t="shared" si="3"/>
        <v>103</v>
      </c>
      <c r="B106" s="16"/>
      <c r="C106" s="43"/>
      <c r="D106" s="44">
        <f>$W$2</f>
        <v>220</v>
      </c>
      <c r="E106" s="44" t="str">
        <f>IF(C106&lt;&gt;"",SUM(D106-C106),"")</f>
        <v/>
      </c>
      <c r="F106" s="44">
        <f>$X$2/100</f>
        <v>0.8</v>
      </c>
      <c r="G106" s="45" t="str">
        <f>IF(C106&lt;&gt;"",TRUNC(E106*F106),"")</f>
        <v/>
      </c>
      <c r="H106" s="45">
        <f>IF(G106&gt;$Y$2,$Y$2,G106)</f>
        <v>65</v>
      </c>
      <c r="I106" s="46"/>
      <c r="J106" s="46"/>
      <c r="K106" s="50" t="str">
        <f>IF(C106&lt;&gt;"",H106,"")</f>
        <v/>
      </c>
      <c r="L106" s="56"/>
      <c r="M106" s="56"/>
      <c r="N106" s="56"/>
      <c r="O106" s="56"/>
      <c r="P106" s="13">
        <f>MIN($L106:$O106)</f>
        <v>0</v>
      </c>
      <c r="Q106" s="33" t="str">
        <f>IF(V106&gt;0,SUM(L106+M106+N106+O106-P106),"")</f>
        <v/>
      </c>
      <c r="R106" s="34" t="str">
        <f>IF(V106&gt;1,SUM(Q106/(V106-1)),"")</f>
        <v/>
      </c>
      <c r="S106" s="33" t="str">
        <f>IF(V106&gt;0,SUM(V106-1)*K106,"")</f>
        <v/>
      </c>
      <c r="T106" s="34" t="str">
        <f>IF(V106&gt;1,SUM(U106/(V106-1)),"")</f>
        <v/>
      </c>
      <c r="U106" s="35">
        <f>IF(V106&gt;0,SUM(Q106+S106),0)</f>
        <v>0</v>
      </c>
      <c r="V106" s="24">
        <f t="shared" si="4"/>
        <v>0</v>
      </c>
      <c r="W106" s="6"/>
      <c r="X106" s="6"/>
      <c r="Y106" s="6"/>
      <c r="Z106" s="7"/>
    </row>
    <row r="107" spans="1:26" ht="16.5" thickTop="1" thickBot="1" x14ac:dyDescent="0.3">
      <c r="A107" s="53">
        <f t="shared" si="3"/>
        <v>104</v>
      </c>
      <c r="B107" s="16"/>
      <c r="C107" s="43"/>
      <c r="D107" s="44">
        <f>$W$2</f>
        <v>220</v>
      </c>
      <c r="E107" s="44" t="str">
        <f>IF(C107&lt;&gt;"",SUM(D107-C107),"")</f>
        <v/>
      </c>
      <c r="F107" s="44">
        <f>$X$2/100</f>
        <v>0.8</v>
      </c>
      <c r="G107" s="45" t="str">
        <f>IF(C107&lt;&gt;"",TRUNC(E107*F107),"")</f>
        <v/>
      </c>
      <c r="H107" s="45">
        <f>IF(G107&gt;$Y$2,$Y$2,G107)</f>
        <v>65</v>
      </c>
      <c r="I107" s="46"/>
      <c r="J107" s="46"/>
      <c r="K107" s="50" t="str">
        <f>IF(C107&lt;&gt;"",H107,"")</f>
        <v/>
      </c>
      <c r="L107" s="56"/>
      <c r="M107" s="56"/>
      <c r="N107" s="56"/>
      <c r="O107" s="56"/>
      <c r="P107" s="13">
        <f>MIN($L107:$O107)</f>
        <v>0</v>
      </c>
      <c r="Q107" s="33" t="str">
        <f>IF(V107&gt;0,SUM(L107+M107+N107+O107-P107),"")</f>
        <v/>
      </c>
      <c r="R107" s="34" t="str">
        <f>IF(V107&gt;1,SUM(Q107/(V107-1)),"")</f>
        <v/>
      </c>
      <c r="S107" s="33" t="str">
        <f>IF(V107&gt;0,SUM(V107-1)*K107,"")</f>
        <v/>
      </c>
      <c r="T107" s="34" t="str">
        <f>IF(V107&gt;1,SUM(U107/(V107-1)),"")</f>
        <v/>
      </c>
      <c r="U107" s="35">
        <f>IF(V107&gt;0,SUM(Q107+S107),0)</f>
        <v>0</v>
      </c>
      <c r="V107" s="24">
        <f t="shared" si="4"/>
        <v>0</v>
      </c>
      <c r="W107" s="6"/>
      <c r="X107" s="6"/>
      <c r="Y107" s="6"/>
      <c r="Z107" s="7"/>
    </row>
    <row r="108" spans="1:26" ht="16.5" thickTop="1" thickBot="1" x14ac:dyDescent="0.3">
      <c r="A108" s="53">
        <f t="shared" si="3"/>
        <v>105</v>
      </c>
      <c r="B108" s="16"/>
      <c r="C108" s="43"/>
      <c r="D108" s="44">
        <f>$W$2</f>
        <v>220</v>
      </c>
      <c r="E108" s="44" t="str">
        <f>IF(C108&lt;&gt;"",SUM(D108-C108),"")</f>
        <v/>
      </c>
      <c r="F108" s="44">
        <f>$X$2/100</f>
        <v>0.8</v>
      </c>
      <c r="G108" s="45" t="str">
        <f>IF(C108&lt;&gt;"",TRUNC(E108*F108),"")</f>
        <v/>
      </c>
      <c r="H108" s="45">
        <f>IF(G108&gt;$Y$2,$Y$2,G108)</f>
        <v>65</v>
      </c>
      <c r="I108" s="46"/>
      <c r="J108" s="46"/>
      <c r="K108" s="50" t="str">
        <f>IF(C108&lt;&gt;"",H108,"")</f>
        <v/>
      </c>
      <c r="L108" s="56"/>
      <c r="M108" s="56"/>
      <c r="N108" s="56"/>
      <c r="O108" s="56"/>
      <c r="P108" s="13">
        <f>MIN($L108:$O108)</f>
        <v>0</v>
      </c>
      <c r="Q108" s="33" t="str">
        <f>IF(V108&gt;0,SUM(L108+M108+N108+O108-P108),"")</f>
        <v/>
      </c>
      <c r="R108" s="34" t="str">
        <f>IF(V108&gt;1,SUM(Q108/(V108-1)),"")</f>
        <v/>
      </c>
      <c r="S108" s="33" t="str">
        <f>IF(V108&gt;0,SUM(V108-1)*K108,"")</f>
        <v/>
      </c>
      <c r="T108" s="34" t="str">
        <f>IF(V108&gt;1,SUM(U108/(V108-1)),"")</f>
        <v/>
      </c>
      <c r="U108" s="35">
        <f>IF(V108&gt;0,SUM(Q108+S108),0)</f>
        <v>0</v>
      </c>
      <c r="V108" s="24">
        <f t="shared" si="4"/>
        <v>0</v>
      </c>
      <c r="W108" s="6"/>
      <c r="X108" s="6"/>
      <c r="Y108" s="6"/>
      <c r="Z108" s="7"/>
    </row>
    <row r="109" spans="1:26" ht="16.5" thickTop="1" thickBot="1" x14ac:dyDescent="0.3">
      <c r="A109" s="53">
        <f t="shared" si="3"/>
        <v>106</v>
      </c>
      <c r="B109" s="16"/>
      <c r="C109" s="43"/>
      <c r="D109" s="44">
        <f>$W$2</f>
        <v>220</v>
      </c>
      <c r="E109" s="44" t="str">
        <f>IF(C109&lt;&gt;"",SUM(D109-C109),"")</f>
        <v/>
      </c>
      <c r="F109" s="44">
        <f>$X$2/100</f>
        <v>0.8</v>
      </c>
      <c r="G109" s="45" t="str">
        <f>IF(C109&lt;&gt;"",TRUNC(E109*F109),"")</f>
        <v/>
      </c>
      <c r="H109" s="45">
        <f>IF(G109&gt;$Y$2,$Y$2,G109)</f>
        <v>65</v>
      </c>
      <c r="I109" s="46"/>
      <c r="J109" s="46"/>
      <c r="K109" s="50" t="str">
        <f>IF(C109&lt;&gt;"",H109,"")</f>
        <v/>
      </c>
      <c r="L109" s="56"/>
      <c r="M109" s="56"/>
      <c r="N109" s="56"/>
      <c r="O109" s="56"/>
      <c r="P109" s="13">
        <f>MIN($L109:$O109)</f>
        <v>0</v>
      </c>
      <c r="Q109" s="33" t="str">
        <f>IF(V109&gt;0,SUM(L109+M109+N109+O109-P109),"")</f>
        <v/>
      </c>
      <c r="R109" s="34" t="str">
        <f>IF(V109&gt;1,SUM(Q109/(V109-1)),"")</f>
        <v/>
      </c>
      <c r="S109" s="33" t="str">
        <f>IF(V109&gt;0,SUM(V109-1)*K109,"")</f>
        <v/>
      </c>
      <c r="T109" s="34" t="str">
        <f>IF(V109&gt;1,SUM(U109/(V109-1)),"")</f>
        <v/>
      </c>
      <c r="U109" s="35">
        <f>IF(V109&gt;0,SUM(Q109+S109),0)</f>
        <v>0</v>
      </c>
      <c r="V109" s="24">
        <f t="shared" si="4"/>
        <v>0</v>
      </c>
      <c r="W109" s="6"/>
      <c r="X109" s="6"/>
      <c r="Y109" s="6"/>
      <c r="Z109" s="7"/>
    </row>
    <row r="110" spans="1:26" ht="16.5" thickTop="1" thickBot="1" x14ac:dyDescent="0.3">
      <c r="A110" s="53">
        <f t="shared" si="3"/>
        <v>107</v>
      </c>
      <c r="B110" s="16"/>
      <c r="C110" s="43"/>
      <c r="D110" s="44">
        <f>$W$2</f>
        <v>220</v>
      </c>
      <c r="E110" s="44" t="str">
        <f>IF(C110&lt;&gt;"",SUM(D110-C110),"")</f>
        <v/>
      </c>
      <c r="F110" s="44">
        <f>$X$2/100</f>
        <v>0.8</v>
      </c>
      <c r="G110" s="45" t="str">
        <f>IF(C110&lt;&gt;"",TRUNC(E110*F110),"")</f>
        <v/>
      </c>
      <c r="H110" s="45">
        <f>IF(G110&gt;$Y$2,$Y$2,G110)</f>
        <v>65</v>
      </c>
      <c r="I110" s="46"/>
      <c r="J110" s="46"/>
      <c r="K110" s="50" t="str">
        <f>IF(C110&lt;&gt;"",H110,"")</f>
        <v/>
      </c>
      <c r="L110" s="56"/>
      <c r="M110" s="56"/>
      <c r="N110" s="56"/>
      <c r="O110" s="56"/>
      <c r="P110" s="13">
        <f>MIN($L110:$O110)</f>
        <v>0</v>
      </c>
      <c r="Q110" s="33" t="str">
        <f>IF(V110&gt;0,SUM(L110+M110+N110+O110-P110),"")</f>
        <v/>
      </c>
      <c r="R110" s="34" t="str">
        <f>IF(V110&gt;1,SUM(Q110/(V110-1)),"")</f>
        <v/>
      </c>
      <c r="S110" s="33" t="str">
        <f>IF(V110&gt;0,SUM(V110-1)*K110,"")</f>
        <v/>
      </c>
      <c r="T110" s="34" t="str">
        <f>IF(V110&gt;1,SUM(U110/(V110-1)),"")</f>
        <v/>
      </c>
      <c r="U110" s="35">
        <f>IF(V110&gt;0,SUM(Q110+S110),0)</f>
        <v>0</v>
      </c>
      <c r="V110" s="24">
        <f t="shared" si="4"/>
        <v>0</v>
      </c>
      <c r="W110" s="6"/>
      <c r="X110" s="6"/>
      <c r="Y110" s="6"/>
      <c r="Z110" s="7"/>
    </row>
    <row r="111" spans="1:26" ht="16.5" thickTop="1" thickBot="1" x14ac:dyDescent="0.3">
      <c r="A111" s="53">
        <f t="shared" si="3"/>
        <v>108</v>
      </c>
      <c r="B111" s="16"/>
      <c r="C111" s="43"/>
      <c r="D111" s="44">
        <f>$W$2</f>
        <v>220</v>
      </c>
      <c r="E111" s="44" t="str">
        <f>IF(C111&lt;&gt;"",SUM(D111-C111),"")</f>
        <v/>
      </c>
      <c r="F111" s="44">
        <f>$X$2/100</f>
        <v>0.8</v>
      </c>
      <c r="G111" s="45" t="str">
        <f>IF(C111&lt;&gt;"",TRUNC(E111*F111),"")</f>
        <v/>
      </c>
      <c r="H111" s="45">
        <f>IF(G111&gt;$Y$2,$Y$2,G111)</f>
        <v>65</v>
      </c>
      <c r="I111" s="46"/>
      <c r="J111" s="46"/>
      <c r="K111" s="50" t="str">
        <f>IF(C111&lt;&gt;"",H111,"")</f>
        <v/>
      </c>
      <c r="L111" s="56"/>
      <c r="M111" s="56"/>
      <c r="N111" s="56"/>
      <c r="O111" s="56"/>
      <c r="P111" s="13">
        <f>MIN($L111:$O111)</f>
        <v>0</v>
      </c>
      <c r="Q111" s="33" t="str">
        <f>IF(V111&gt;0,SUM(L111+M111+N111+O111-P111),"")</f>
        <v/>
      </c>
      <c r="R111" s="34" t="str">
        <f>IF(V111&gt;1,SUM(Q111/(V111-1)),"")</f>
        <v/>
      </c>
      <c r="S111" s="33" t="str">
        <f>IF(V111&gt;0,SUM(V111-1)*K111,"")</f>
        <v/>
      </c>
      <c r="T111" s="34" t="str">
        <f>IF(V111&gt;1,SUM(U111/(V111-1)),"")</f>
        <v/>
      </c>
      <c r="U111" s="35">
        <f>IF(V111&gt;0,SUM(Q111+S111),0)</f>
        <v>0</v>
      </c>
      <c r="V111" s="24">
        <f t="shared" si="4"/>
        <v>0</v>
      </c>
      <c r="W111" s="6"/>
      <c r="X111" s="6"/>
      <c r="Y111" s="6"/>
      <c r="Z111" s="7"/>
    </row>
    <row r="112" spans="1:26" ht="16.5" thickTop="1" thickBot="1" x14ac:dyDescent="0.3">
      <c r="A112" s="53">
        <f t="shared" si="3"/>
        <v>109</v>
      </c>
      <c r="B112" s="16"/>
      <c r="C112" s="43"/>
      <c r="D112" s="44">
        <f>$W$2</f>
        <v>220</v>
      </c>
      <c r="E112" s="44" t="str">
        <f>IF(C112&lt;&gt;"",SUM(D112-C112),"")</f>
        <v/>
      </c>
      <c r="F112" s="44">
        <f>$X$2/100</f>
        <v>0.8</v>
      </c>
      <c r="G112" s="45" t="str">
        <f>IF(C112&lt;&gt;"",TRUNC(E112*F112),"")</f>
        <v/>
      </c>
      <c r="H112" s="45">
        <f>IF(G112&gt;$Y$2,$Y$2,G112)</f>
        <v>65</v>
      </c>
      <c r="I112" s="46"/>
      <c r="J112" s="46"/>
      <c r="K112" s="50" t="str">
        <f>IF(C112&lt;&gt;"",H112,"")</f>
        <v/>
      </c>
      <c r="L112" s="56"/>
      <c r="M112" s="56"/>
      <c r="N112" s="56"/>
      <c r="O112" s="56"/>
      <c r="P112" s="13">
        <f>MIN($L112:$O112)</f>
        <v>0</v>
      </c>
      <c r="Q112" s="33" t="str">
        <f>IF(V112&gt;0,SUM(L112+M112+N112+O112-P112),"")</f>
        <v/>
      </c>
      <c r="R112" s="34" t="str">
        <f>IF(V112&gt;1,SUM(Q112/(V112-1)),"")</f>
        <v/>
      </c>
      <c r="S112" s="33" t="str">
        <f>IF(V112&gt;0,SUM(V112-1)*K112,"")</f>
        <v/>
      </c>
      <c r="T112" s="34" t="str">
        <f>IF(V112&gt;1,SUM(U112/(V112-1)),"")</f>
        <v/>
      </c>
      <c r="U112" s="35">
        <f>IF(V112&gt;0,SUM(Q112+S112),0)</f>
        <v>0</v>
      </c>
      <c r="V112" s="24">
        <f t="shared" si="4"/>
        <v>0</v>
      </c>
      <c r="W112" s="6"/>
      <c r="X112" s="6"/>
      <c r="Y112" s="6"/>
      <c r="Z112" s="7"/>
    </row>
    <row r="113" spans="1:26" ht="16.5" thickTop="1" thickBot="1" x14ac:dyDescent="0.3">
      <c r="A113" s="53">
        <f t="shared" si="3"/>
        <v>110</v>
      </c>
      <c r="B113" s="16"/>
      <c r="C113" s="43"/>
      <c r="D113" s="43">
        <f>$W$2</f>
        <v>220</v>
      </c>
      <c r="E113" s="43" t="str">
        <f>IF(C113&lt;&gt;"",SUM(D113-C113),"")</f>
        <v/>
      </c>
      <c r="F113" s="43">
        <f>$X$2/100</f>
        <v>0.8</v>
      </c>
      <c r="G113" s="43" t="str">
        <f>IF(C113&lt;&gt;"",TRUNC(E113*F113),"")</f>
        <v/>
      </c>
      <c r="H113" s="43">
        <f>IF(G113&gt;$Y$2,$Y$2,G113)</f>
        <v>65</v>
      </c>
      <c r="I113" s="43"/>
      <c r="J113" s="46"/>
      <c r="K113" s="50" t="str">
        <f>IF(C113&lt;&gt;"",H113,"")</f>
        <v/>
      </c>
      <c r="L113" s="56"/>
      <c r="M113" s="56"/>
      <c r="N113" s="56"/>
      <c r="O113" s="56"/>
      <c r="P113" s="13">
        <f>MIN($L113:$O113)</f>
        <v>0</v>
      </c>
      <c r="Q113" s="33" t="str">
        <f>IF(V113&gt;0,SUM(L113+M113+N113+O113-P113),"")</f>
        <v/>
      </c>
      <c r="R113" s="34" t="str">
        <f>IF(V113&gt;1,SUM(Q113/(V113-1)),"")</f>
        <v/>
      </c>
      <c r="S113" s="33" t="str">
        <f>IF(V113&gt;0,SUM(V113-1)*K113,"")</f>
        <v/>
      </c>
      <c r="T113" s="34" t="str">
        <f>IF(V113&gt;1,SUM(U113/(V113-1)),"")</f>
        <v/>
      </c>
      <c r="U113" s="35">
        <f>IF(V113&gt;0,SUM(Q113+S113),0)</f>
        <v>0</v>
      </c>
      <c r="V113" s="24">
        <f t="shared" si="4"/>
        <v>0</v>
      </c>
      <c r="W113" s="6"/>
      <c r="X113" s="6"/>
      <c r="Y113" s="6"/>
      <c r="Z113" s="7"/>
    </row>
    <row r="114" spans="1:26" ht="16.5" thickTop="1" thickBot="1" x14ac:dyDescent="0.3">
      <c r="A114" s="53">
        <f t="shared" si="3"/>
        <v>111</v>
      </c>
      <c r="B114" s="16"/>
      <c r="C114" s="43"/>
      <c r="D114" s="43">
        <f>$W$2</f>
        <v>220</v>
      </c>
      <c r="E114" s="43" t="str">
        <f>IF(C114&lt;&gt;"",SUM(D114-C114),"")</f>
        <v/>
      </c>
      <c r="F114" s="43">
        <f>$X$2/100</f>
        <v>0.8</v>
      </c>
      <c r="G114" s="43" t="str">
        <f>IF(C114&lt;&gt;"",TRUNC(E114*F114),"")</f>
        <v/>
      </c>
      <c r="H114" s="43">
        <f>IF(G114&gt;$Y$2,$Y$2,G114)</f>
        <v>65</v>
      </c>
      <c r="I114" s="43"/>
      <c r="J114" s="46"/>
      <c r="K114" s="50" t="str">
        <f>IF(C114&lt;&gt;"",H114,"")</f>
        <v/>
      </c>
      <c r="L114" s="56"/>
      <c r="M114" s="56"/>
      <c r="N114" s="56"/>
      <c r="O114" s="56"/>
      <c r="P114" s="13">
        <f>MIN($L114:$O114)</f>
        <v>0</v>
      </c>
      <c r="Q114" s="33" t="str">
        <f>IF(V114&gt;0,SUM(L114+M114+N114+O114-P114),"")</f>
        <v/>
      </c>
      <c r="R114" s="34" t="str">
        <f>IF(V114&gt;1,SUM(Q114/(V114-1)),"")</f>
        <v/>
      </c>
      <c r="S114" s="33" t="str">
        <f>IF(V114&gt;0,SUM(V114-1)*K114,"")</f>
        <v/>
      </c>
      <c r="T114" s="34" t="str">
        <f>IF(V114&gt;1,SUM(U114/(V114-1)),"")</f>
        <v/>
      </c>
      <c r="U114" s="35">
        <f>IF(V114&gt;0,SUM(Q114+S114),0)</f>
        <v>0</v>
      </c>
      <c r="V114" s="24">
        <f t="shared" si="4"/>
        <v>0</v>
      </c>
      <c r="W114" s="6"/>
      <c r="X114" s="6"/>
      <c r="Y114" s="6"/>
      <c r="Z114" s="7"/>
    </row>
    <row r="115" spans="1:26" ht="16.5" thickTop="1" thickBot="1" x14ac:dyDescent="0.3">
      <c r="A115" s="53">
        <f t="shared" si="3"/>
        <v>112</v>
      </c>
      <c r="B115" s="16"/>
      <c r="C115" s="43"/>
      <c r="D115" s="43">
        <f>$W$2</f>
        <v>220</v>
      </c>
      <c r="E115" s="43" t="str">
        <f>IF(C115&lt;&gt;"",SUM(D115-C115),"")</f>
        <v/>
      </c>
      <c r="F115" s="43">
        <f>$X$2/100</f>
        <v>0.8</v>
      </c>
      <c r="G115" s="43" t="str">
        <f>IF(C115&lt;&gt;"",TRUNC(E115*F115),"")</f>
        <v/>
      </c>
      <c r="H115" s="43">
        <f>IF(G115&gt;$Y$2,$Y$2,G115)</f>
        <v>65</v>
      </c>
      <c r="I115" s="43"/>
      <c r="J115" s="46"/>
      <c r="K115" s="50" t="str">
        <f>IF(C115&lt;&gt;"",H115,"")</f>
        <v/>
      </c>
      <c r="L115" s="56"/>
      <c r="M115" s="56"/>
      <c r="N115" s="56"/>
      <c r="O115" s="56"/>
      <c r="P115" s="13">
        <f>MIN($L115:$O115)</f>
        <v>0</v>
      </c>
      <c r="Q115" s="33" t="str">
        <f>IF(V115&gt;0,SUM(L115+M115+N115+O115-P115),"")</f>
        <v/>
      </c>
      <c r="R115" s="34" t="str">
        <f>IF(V115&gt;1,SUM(Q115/(V115-1)),"")</f>
        <v/>
      </c>
      <c r="S115" s="33" t="str">
        <f>IF(V115&gt;0,SUM(V115-1)*K115,"")</f>
        <v/>
      </c>
      <c r="T115" s="34" t="str">
        <f>IF(V115&gt;1,SUM(U115/(V115-1)),"")</f>
        <v/>
      </c>
      <c r="U115" s="35">
        <f>IF(V115&gt;0,SUM(Q115+S115),0)</f>
        <v>0</v>
      </c>
      <c r="V115" s="24">
        <f t="shared" si="4"/>
        <v>0</v>
      </c>
      <c r="W115" s="6"/>
      <c r="X115" s="6"/>
      <c r="Y115" s="6"/>
      <c r="Z115" s="7"/>
    </row>
    <row r="116" spans="1:26" ht="16.5" thickTop="1" thickBot="1" x14ac:dyDescent="0.3">
      <c r="A116" s="53">
        <f t="shared" si="3"/>
        <v>113</v>
      </c>
      <c r="B116" s="16"/>
      <c r="C116" s="43"/>
      <c r="D116" s="43">
        <f>$W$2</f>
        <v>220</v>
      </c>
      <c r="E116" s="43" t="str">
        <f>IF(C116&lt;&gt;"",SUM(D116-C116),"")</f>
        <v/>
      </c>
      <c r="F116" s="43">
        <f>$X$2/100</f>
        <v>0.8</v>
      </c>
      <c r="G116" s="43" t="str">
        <f>IF(C116&lt;&gt;"",TRUNC(E116*F116),"")</f>
        <v/>
      </c>
      <c r="H116" s="43">
        <f>IF(G116&gt;$Y$2,$Y$2,G116)</f>
        <v>65</v>
      </c>
      <c r="I116" s="43"/>
      <c r="J116" s="46"/>
      <c r="K116" s="50" t="str">
        <f>IF(C116&lt;&gt;"",H116,"")</f>
        <v/>
      </c>
      <c r="L116" s="56"/>
      <c r="M116" s="56"/>
      <c r="N116" s="56"/>
      <c r="O116" s="56"/>
      <c r="P116" s="13">
        <f>MIN($L116:$O116)</f>
        <v>0</v>
      </c>
      <c r="Q116" s="33" t="str">
        <f>IF(V116&gt;0,SUM(L116+M116+N116+O116-P116),"")</f>
        <v/>
      </c>
      <c r="R116" s="34" t="str">
        <f>IF(V116&gt;1,SUM(Q116/(V116-1)),"")</f>
        <v/>
      </c>
      <c r="S116" s="33" t="str">
        <f>IF(V116&gt;0,SUM(V116-1)*K116,"")</f>
        <v/>
      </c>
      <c r="T116" s="34" t="str">
        <f>IF(V116&gt;1,SUM(U116/(V116-1)),"")</f>
        <v/>
      </c>
      <c r="U116" s="35">
        <f>IF(V116&gt;0,SUM(Q116+S116),0)</f>
        <v>0</v>
      </c>
      <c r="V116" s="24">
        <f t="shared" si="4"/>
        <v>0</v>
      </c>
      <c r="W116" s="6"/>
      <c r="X116" s="6"/>
      <c r="Y116" s="6"/>
      <c r="Z116" s="7"/>
    </row>
    <row r="117" spans="1:26" ht="16.5" thickTop="1" thickBot="1" x14ac:dyDescent="0.3">
      <c r="A117" s="53">
        <f t="shared" si="3"/>
        <v>114</v>
      </c>
      <c r="B117" s="16"/>
      <c r="C117" s="43"/>
      <c r="D117" s="43">
        <f>$W$2</f>
        <v>220</v>
      </c>
      <c r="E117" s="43" t="str">
        <f>IF(C117&lt;&gt;"",SUM(D117-C117),"")</f>
        <v/>
      </c>
      <c r="F117" s="43">
        <f>$X$2/100</f>
        <v>0.8</v>
      </c>
      <c r="G117" s="43" t="str">
        <f>IF(C117&lt;&gt;"",TRUNC(E117*F117),"")</f>
        <v/>
      </c>
      <c r="H117" s="43">
        <f>IF(G117&gt;$Y$2,$Y$2,G117)</f>
        <v>65</v>
      </c>
      <c r="I117" s="43"/>
      <c r="J117" s="46"/>
      <c r="K117" s="50" t="str">
        <f>IF(C117&lt;&gt;"",H117,"")</f>
        <v/>
      </c>
      <c r="L117" s="56"/>
      <c r="M117" s="56"/>
      <c r="N117" s="56"/>
      <c r="O117" s="56"/>
      <c r="P117" s="13">
        <f>MIN($L117:$O117)</f>
        <v>0</v>
      </c>
      <c r="Q117" s="33" t="str">
        <f>IF(V117&gt;0,SUM(L117+M117+N117+O117-P117),"")</f>
        <v/>
      </c>
      <c r="R117" s="34" t="str">
        <f>IF(V117&gt;1,SUM(Q117/(V117-1)),"")</f>
        <v/>
      </c>
      <c r="S117" s="33" t="str">
        <f>IF(V117&gt;0,SUM(V117-1)*K117,"")</f>
        <v/>
      </c>
      <c r="T117" s="34" t="str">
        <f>IF(V117&gt;1,SUM(U117/(V117-1)),"")</f>
        <v/>
      </c>
      <c r="U117" s="35">
        <f>IF(V117&gt;0,SUM(Q117+S117),0)</f>
        <v>0</v>
      </c>
      <c r="V117" s="24">
        <f t="shared" si="4"/>
        <v>0</v>
      </c>
      <c r="W117" s="6"/>
      <c r="X117" s="6"/>
      <c r="Y117" s="6"/>
      <c r="Z117" s="7"/>
    </row>
    <row r="118" spans="1:26" ht="16.5" thickTop="1" thickBot="1" x14ac:dyDescent="0.3">
      <c r="A118" s="53">
        <f t="shared" si="3"/>
        <v>115</v>
      </c>
      <c r="B118" s="16"/>
      <c r="C118" s="43"/>
      <c r="D118" s="43">
        <f>$W$2</f>
        <v>220</v>
      </c>
      <c r="E118" s="43" t="str">
        <f>IF(C118&lt;&gt;"",SUM(D118-C118),"")</f>
        <v/>
      </c>
      <c r="F118" s="43">
        <f>$X$2/100</f>
        <v>0.8</v>
      </c>
      <c r="G118" s="43" t="str">
        <f>IF(C118&lt;&gt;"",TRUNC(E118*F118),"")</f>
        <v/>
      </c>
      <c r="H118" s="43">
        <f>IF(G118&gt;$Y$2,$Y$2,G118)</f>
        <v>65</v>
      </c>
      <c r="I118" s="43"/>
      <c r="J118" s="46"/>
      <c r="K118" s="50" t="str">
        <f>IF(C118&lt;&gt;"",H118,"")</f>
        <v/>
      </c>
      <c r="L118" s="56"/>
      <c r="M118" s="56"/>
      <c r="N118" s="56"/>
      <c r="O118" s="56"/>
      <c r="P118" s="13">
        <f>MIN($L118:$O118)</f>
        <v>0</v>
      </c>
      <c r="Q118" s="33" t="str">
        <f>IF(V118&gt;0,SUM(L118+M118+N118+O118-P118),"")</f>
        <v/>
      </c>
      <c r="R118" s="34" t="str">
        <f>IF(V118&gt;1,SUM(Q118/(V118-1)),"")</f>
        <v/>
      </c>
      <c r="S118" s="33" t="str">
        <f>IF(V118&gt;0,SUM(V118-1)*K118,"")</f>
        <v/>
      </c>
      <c r="T118" s="34" t="str">
        <f>IF(V118&gt;1,SUM(U118/(V118-1)),"")</f>
        <v/>
      </c>
      <c r="U118" s="35">
        <f>IF(V118&gt;0,SUM(Q118+S118),0)</f>
        <v>0</v>
      </c>
      <c r="V118" s="24">
        <f t="shared" si="4"/>
        <v>0</v>
      </c>
      <c r="W118" s="6"/>
      <c r="X118" s="6"/>
      <c r="Y118" s="6"/>
      <c r="Z118" s="7"/>
    </row>
    <row r="119" spans="1:26" ht="16.5" thickTop="1" thickBot="1" x14ac:dyDescent="0.3">
      <c r="A119" s="53">
        <f t="shared" si="3"/>
        <v>116</v>
      </c>
      <c r="B119" s="16"/>
      <c r="C119" s="43"/>
      <c r="D119" s="43">
        <f>$W$2</f>
        <v>220</v>
      </c>
      <c r="E119" s="43" t="str">
        <f>IF(C119&lt;&gt;"",SUM(D119-C119),"")</f>
        <v/>
      </c>
      <c r="F119" s="43">
        <f>$X$2/100</f>
        <v>0.8</v>
      </c>
      <c r="G119" s="43" t="str">
        <f>IF(C119&lt;&gt;"",TRUNC(E119*F119),"")</f>
        <v/>
      </c>
      <c r="H119" s="43">
        <f>IF(G119&gt;$Y$2,$Y$2,G119)</f>
        <v>65</v>
      </c>
      <c r="I119" s="43"/>
      <c r="J119" s="46"/>
      <c r="K119" s="50" t="str">
        <f>IF(C119&lt;&gt;"",H119,"")</f>
        <v/>
      </c>
      <c r="L119" s="56"/>
      <c r="M119" s="56"/>
      <c r="N119" s="56"/>
      <c r="O119" s="56"/>
      <c r="P119" s="13">
        <f>MIN($L119:$O119)</f>
        <v>0</v>
      </c>
      <c r="Q119" s="33" t="str">
        <f>IF(V119&gt;0,SUM(L119+M119+N119+O119-P119),"")</f>
        <v/>
      </c>
      <c r="R119" s="34" t="str">
        <f>IF(V119&gt;1,SUM(Q119/(V119-1)),"")</f>
        <v/>
      </c>
      <c r="S119" s="33" t="str">
        <f>IF(V119&gt;0,SUM(V119-1)*K119,"")</f>
        <v/>
      </c>
      <c r="T119" s="34" t="str">
        <f>IF(V119&gt;1,SUM(U119/(V119-1)),"")</f>
        <v/>
      </c>
      <c r="U119" s="35">
        <f>IF(V119&gt;0,SUM(Q119+S119),0)</f>
        <v>0</v>
      </c>
      <c r="V119" s="24">
        <f t="shared" si="4"/>
        <v>0</v>
      </c>
      <c r="W119" s="6"/>
      <c r="X119" s="6"/>
      <c r="Y119" s="6"/>
      <c r="Z119" s="7"/>
    </row>
    <row r="120" spans="1:26" ht="16.5" thickTop="1" thickBot="1" x14ac:dyDescent="0.3">
      <c r="A120" s="53">
        <f t="shared" si="3"/>
        <v>117</v>
      </c>
      <c r="B120" s="16"/>
      <c r="C120" s="43"/>
      <c r="D120" s="43">
        <f>$W$2</f>
        <v>220</v>
      </c>
      <c r="E120" s="43" t="str">
        <f>IF(C120&lt;&gt;"",SUM(D120-C120),"")</f>
        <v/>
      </c>
      <c r="F120" s="43">
        <f>$X$2/100</f>
        <v>0.8</v>
      </c>
      <c r="G120" s="43" t="str">
        <f>IF(C120&lt;&gt;"",TRUNC(E120*F120),"")</f>
        <v/>
      </c>
      <c r="H120" s="43">
        <f>IF(G120&gt;$Y$2,$Y$2,G120)</f>
        <v>65</v>
      </c>
      <c r="I120" s="43"/>
      <c r="J120" s="46"/>
      <c r="K120" s="50" t="str">
        <f>IF(C120&lt;&gt;"",H120,"")</f>
        <v/>
      </c>
      <c r="L120" s="56"/>
      <c r="M120" s="56"/>
      <c r="N120" s="56"/>
      <c r="O120" s="56"/>
      <c r="P120" s="13">
        <f>MIN($L120:$O120)</f>
        <v>0</v>
      </c>
      <c r="Q120" s="33" t="str">
        <f>IF(V120&gt;0,SUM(L120+M120+N120+O120-P120),"")</f>
        <v/>
      </c>
      <c r="R120" s="34" t="str">
        <f>IF(V120&gt;1,SUM(Q120/(V120-1)),"")</f>
        <v/>
      </c>
      <c r="S120" s="33" t="str">
        <f>IF(V120&gt;0,SUM(V120-1)*K120,"")</f>
        <v/>
      </c>
      <c r="T120" s="34" t="str">
        <f>IF(V120&gt;1,SUM(U120/(V120-1)),"")</f>
        <v/>
      </c>
      <c r="U120" s="35">
        <f>IF(V120&gt;0,SUM(Q120+S120),0)</f>
        <v>0</v>
      </c>
      <c r="V120" s="24">
        <f t="shared" si="4"/>
        <v>0</v>
      </c>
      <c r="W120" s="6"/>
      <c r="X120" s="6"/>
      <c r="Y120" s="6"/>
      <c r="Z120" s="7"/>
    </row>
    <row r="121" spans="1:26" ht="16.5" thickTop="1" thickBot="1" x14ac:dyDescent="0.3">
      <c r="A121" s="53">
        <f t="shared" si="3"/>
        <v>118</v>
      </c>
      <c r="B121" s="16"/>
      <c r="C121" s="43"/>
      <c r="D121" s="43">
        <f>$W$2</f>
        <v>220</v>
      </c>
      <c r="E121" s="43" t="str">
        <f>IF(C121&lt;&gt;"",SUM(D121-C121),"")</f>
        <v/>
      </c>
      <c r="F121" s="43">
        <f>$X$2/100</f>
        <v>0.8</v>
      </c>
      <c r="G121" s="43" t="str">
        <f>IF(C121&lt;&gt;"",TRUNC(E121*F121),"")</f>
        <v/>
      </c>
      <c r="H121" s="43">
        <f>IF(G121&gt;$Y$2,$Y$2,G121)</f>
        <v>65</v>
      </c>
      <c r="I121" s="43"/>
      <c r="J121" s="46"/>
      <c r="K121" s="50" t="str">
        <f>IF(C121&lt;&gt;"",H121,"")</f>
        <v/>
      </c>
      <c r="L121" s="56"/>
      <c r="M121" s="56"/>
      <c r="N121" s="56"/>
      <c r="O121" s="56"/>
      <c r="P121" s="13">
        <f>MIN($L121:$O121)</f>
        <v>0</v>
      </c>
      <c r="Q121" s="33" t="str">
        <f>IF(V121&gt;0,SUM(L121+M121+N121+O121-P121),"")</f>
        <v/>
      </c>
      <c r="R121" s="34" t="str">
        <f>IF(V121&gt;1,SUM(Q121/(V121-1)),"")</f>
        <v/>
      </c>
      <c r="S121" s="33" t="str">
        <f>IF(V121&gt;0,SUM(V121-1)*K121,"")</f>
        <v/>
      </c>
      <c r="T121" s="34" t="str">
        <f>IF(V121&gt;1,SUM(U121/(V121-1)),"")</f>
        <v/>
      </c>
      <c r="U121" s="35">
        <f>IF(V121&gt;0,SUM(Q121+S121),0)</f>
        <v>0</v>
      </c>
      <c r="V121" s="24">
        <f t="shared" si="4"/>
        <v>0</v>
      </c>
      <c r="W121" s="6"/>
      <c r="X121" s="6"/>
      <c r="Y121" s="6"/>
      <c r="Z121" s="7"/>
    </row>
    <row r="122" spans="1:26" ht="16.5" thickTop="1" thickBot="1" x14ac:dyDescent="0.3">
      <c r="A122" s="53">
        <f t="shared" si="3"/>
        <v>119</v>
      </c>
      <c r="B122" s="16"/>
      <c r="C122" s="43"/>
      <c r="D122" s="43">
        <f>$W$2</f>
        <v>220</v>
      </c>
      <c r="E122" s="43" t="str">
        <f>IF(C122&lt;&gt;"",SUM(D122-C122),"")</f>
        <v/>
      </c>
      <c r="F122" s="43">
        <f>$X$2/100</f>
        <v>0.8</v>
      </c>
      <c r="G122" s="43" t="str">
        <f>IF(C122&lt;&gt;"",TRUNC(E122*F122),"")</f>
        <v/>
      </c>
      <c r="H122" s="43">
        <f>IF(G122&gt;$Y$2,$Y$2,G122)</f>
        <v>65</v>
      </c>
      <c r="I122" s="43"/>
      <c r="J122" s="46"/>
      <c r="K122" s="50" t="str">
        <f>IF(C122&lt;&gt;"",H122,"")</f>
        <v/>
      </c>
      <c r="L122" s="56"/>
      <c r="M122" s="56"/>
      <c r="N122" s="56"/>
      <c r="O122" s="56"/>
      <c r="P122" s="13">
        <f>MIN($L122:$O122)</f>
        <v>0</v>
      </c>
      <c r="Q122" s="33" t="str">
        <f>IF(V122&gt;0,SUM(L122+M122+N122+O122-P122),"")</f>
        <v/>
      </c>
      <c r="R122" s="34" t="str">
        <f>IF(V122&gt;1,SUM(Q122/(V122-1)),"")</f>
        <v/>
      </c>
      <c r="S122" s="33" t="str">
        <f>IF(V122&gt;0,SUM(V122-1)*K122,"")</f>
        <v/>
      </c>
      <c r="T122" s="34" t="str">
        <f>IF(V122&gt;1,SUM(U122/(V122-1)),"")</f>
        <v/>
      </c>
      <c r="U122" s="35">
        <f>IF(V122&gt;0,SUM(Q122+S122),0)</f>
        <v>0</v>
      </c>
      <c r="V122" s="24">
        <f t="shared" si="4"/>
        <v>0</v>
      </c>
      <c r="W122" s="6"/>
      <c r="X122" s="6"/>
      <c r="Y122" s="6"/>
      <c r="Z122" s="7"/>
    </row>
    <row r="123" spans="1:26" ht="16.5" thickTop="1" thickBot="1" x14ac:dyDescent="0.3">
      <c r="A123" s="54">
        <f t="shared" si="3"/>
        <v>120</v>
      </c>
      <c r="B123" s="16"/>
      <c r="C123" s="47"/>
      <c r="D123" s="44">
        <f>$W$2</f>
        <v>220</v>
      </c>
      <c r="E123" s="44" t="str">
        <f>IF(C123&lt;&gt;"",SUM(D123-C123),"")</f>
        <v/>
      </c>
      <c r="F123" s="44">
        <f>$X$2/100</f>
        <v>0.8</v>
      </c>
      <c r="G123" s="45" t="str">
        <f>IF(C123&lt;&gt;"",TRUNC(E123*F123),"")</f>
        <v/>
      </c>
      <c r="H123" s="45">
        <f>IF(G123&gt;$Y$2,$Y$2,G123)</f>
        <v>65</v>
      </c>
      <c r="I123" s="48"/>
      <c r="J123" s="48"/>
      <c r="K123" s="51" t="str">
        <f>IF(C123&lt;&gt;"",H123,"")</f>
        <v/>
      </c>
      <c r="L123" s="57"/>
      <c r="M123" s="57"/>
      <c r="N123" s="57"/>
      <c r="O123" s="57"/>
      <c r="P123" s="17">
        <f>MIN($L123:$O123)</f>
        <v>0</v>
      </c>
      <c r="Q123" s="36" t="str">
        <f>IF(V123&gt;0,SUM(L123+M123+N123+O123-P123),"")</f>
        <v/>
      </c>
      <c r="R123" s="37" t="str">
        <f>IF(V123&gt;1,SUM(Q123/(V123-1)),"")</f>
        <v/>
      </c>
      <c r="S123" s="36" t="str">
        <f>IF(V123&gt;0,SUM(V123-1)*K123,"")</f>
        <v/>
      </c>
      <c r="T123" s="37" t="str">
        <f>IF(V123&gt;1,SUM(U123/(V123-1)),"")</f>
        <v/>
      </c>
      <c r="U123" s="38">
        <f>IF(V123&gt;0,SUM(Q123+S123),0)</f>
        <v>0</v>
      </c>
      <c r="V123" s="24">
        <f t="shared" si="4"/>
        <v>0</v>
      </c>
      <c r="W123" s="6"/>
      <c r="X123" s="6"/>
      <c r="Y123" s="6"/>
      <c r="Z123" s="7"/>
    </row>
    <row r="124" spans="1:26" ht="16.5" thickTop="1" thickBo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8"/>
      <c r="W124" s="8"/>
      <c r="X124" s="8"/>
      <c r="Y124" s="8"/>
      <c r="Z124" s="9"/>
    </row>
    <row r="125" spans="1:26" ht="15" thickTop="1" x14ac:dyDescent="0.2"/>
  </sheetData>
  <sheetProtection algorithmName="SHA-512" hashValue="qb1EW71jSY+uUosVfiVuHCUWDcpk9ydd50oLzZ+3ANEeTfKG+HO/KOZ1cM1+hFe4t1L/zxIH93nIYke/PnztLQ==" saltValue="OOK7ndOF0JywVQ/msfKGAg==" spinCount="100000" sheet="1" objects="1" scenarios="1" selectLockedCells="1"/>
  <sortState xmlns:xlrd2="http://schemas.microsoft.com/office/spreadsheetml/2017/richdata2" ref="C4:T123">
    <sortCondition ref="I4:I123"/>
  </sortState>
  <mergeCells count="2">
    <mergeCell ref="D3:H3"/>
    <mergeCell ref="A1:U2"/>
  </mergeCells>
  <conditionalFormatting sqref="U4:U102 U123">
    <cfRule type="cellIs" dxfId="13" priority="14" operator="equal">
      <formula>0</formula>
    </cfRule>
  </conditionalFormatting>
  <conditionalFormatting sqref="L4:O102 L123:O123">
    <cfRule type="expression" dxfId="12" priority="13">
      <formula>IF(L4&lt;=$P4,1,0)</formula>
    </cfRule>
    <cfRule type="containsBlanks" dxfId="11" priority="10">
      <formula>LEN(TRIM(L4))=0</formula>
    </cfRule>
    <cfRule type="containsBlanks" dxfId="10" priority="16">
      <formula>LEN(TRIM(L4))=0</formula>
    </cfRule>
  </conditionalFormatting>
  <conditionalFormatting sqref="C4:C102 C123">
    <cfRule type="containsBlanks" dxfId="9" priority="15">
      <formula>LEN(TRIM(C4))=0</formula>
    </cfRule>
  </conditionalFormatting>
  <conditionalFormatting sqref="C103:I122">
    <cfRule type="containsBlanks" dxfId="8" priority="9">
      <formula>LEN(TRIM(C103))=0</formula>
    </cfRule>
  </conditionalFormatting>
  <conditionalFormatting sqref="U104:U122">
    <cfRule type="cellIs" dxfId="7" priority="7" operator="equal">
      <formula>0</formula>
    </cfRule>
  </conditionalFormatting>
  <conditionalFormatting sqref="L104:O122">
    <cfRule type="containsBlanks" dxfId="6" priority="5">
      <formula>LEN(TRIM(L104))=0</formula>
    </cfRule>
    <cfRule type="expression" dxfId="5" priority="6">
      <formula>IF(L104&lt;=$P104,1,0)</formula>
    </cfRule>
    <cfRule type="containsBlanks" dxfId="4" priority="8">
      <formula>LEN(TRIM(L104))=0</formula>
    </cfRule>
  </conditionalFormatting>
  <conditionalFormatting sqref="U103">
    <cfRule type="cellIs" dxfId="3" priority="3" operator="equal">
      <formula>0</formula>
    </cfRule>
  </conditionalFormatting>
  <conditionalFormatting sqref="L103:O103">
    <cfRule type="containsBlanks" dxfId="2" priority="1">
      <formula>LEN(TRIM(L103))=0</formula>
    </cfRule>
    <cfRule type="expression" dxfId="1" priority="2">
      <formula>IF(L103&lt;=$P103,1,0)</formula>
    </cfRule>
    <cfRule type="containsBlanks" dxfId="0" priority="4">
      <formula>LEN(TRIM(L103))=0</formula>
    </cfRule>
  </conditionalFormatting>
  <printOptions horizontalCentered="1" verticalCentered="1"/>
  <pageMargins left="0.23622047244094491" right="0.23622047244094491" top="0.55118110236220474" bottom="0.74803149606299213" header="0.31496062992125984" footer="0.11811023622047245"/>
  <pageSetup paperSize="9" scale="10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autoFill="0" autoPict="0" macro="[0]!Opschonen">
                <anchor moveWithCells="1" sizeWithCells="1">
                  <from>
                    <xdr:col>22</xdr:col>
                    <xdr:colOff>0</xdr:colOff>
                    <xdr:row>21</xdr:row>
                    <xdr:rowOff>85725</xdr:rowOff>
                  </from>
                  <to>
                    <xdr:col>24</xdr:col>
                    <xdr:colOff>476250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5" name="Button 1">
              <controlPr defaultSize="0" autoFill="0" autoPict="0" macro="[0]!hcp4gms">
                <anchor moveWithCells="1" sizeWithCells="1">
                  <from>
                    <xdr:col>22</xdr:col>
                    <xdr:colOff>0</xdr:colOff>
                    <xdr:row>3</xdr:row>
                    <xdr:rowOff>9525</xdr:rowOff>
                  </from>
                  <to>
                    <xdr:col>25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autoFill="0" autoPict="0" macro="[0]!Sorteer_op_voornaam">
                <anchor moveWithCells="1" sizeWithCells="1">
                  <from>
                    <xdr:col>22</xdr:col>
                    <xdr:colOff>0</xdr:colOff>
                    <xdr:row>7</xdr:row>
                    <xdr:rowOff>123825</xdr:rowOff>
                  </from>
                  <to>
                    <xdr:col>24</xdr:col>
                    <xdr:colOff>485775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autoFill="0" autoPict="0" macro="[0]!Instructies">
                <anchor moveWithCells="1" sizeWithCells="1">
                  <from>
                    <xdr:col>22</xdr:col>
                    <xdr:colOff>0</xdr:colOff>
                    <xdr:row>26</xdr:row>
                    <xdr:rowOff>9525</xdr:rowOff>
                  </from>
                  <to>
                    <xdr:col>24</xdr:col>
                    <xdr:colOff>485775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Button 5">
              <controlPr defaultSize="0" autoFill="0" autoPict="0" macro="[0]!Sorteer_op_achternaam">
                <anchor moveWithCells="1" sizeWithCells="1">
                  <from>
                    <xdr:col>22</xdr:col>
                    <xdr:colOff>0</xdr:colOff>
                    <xdr:row>12</xdr:row>
                    <xdr:rowOff>38100</xdr:rowOff>
                  </from>
                  <to>
                    <xdr:col>24</xdr:col>
                    <xdr:colOff>485775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Button 6">
              <controlPr defaultSize="0" autoFill="0" autoPict="0" macro="[0]!Printen">
                <anchor moveWithCells="1" sizeWithCells="1">
                  <from>
                    <xdr:col>22</xdr:col>
                    <xdr:colOff>0</xdr:colOff>
                    <xdr:row>16</xdr:row>
                    <xdr:rowOff>161925</xdr:rowOff>
                  </from>
                  <to>
                    <xdr:col>24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 1</vt:lpstr>
      <vt:lpstr>'Blad 1'!Afdrukbereik</vt:lpstr>
      <vt:lpstr>'Blad 1'!Afdruktitels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Gijzel-Schijf</dc:creator>
  <cp:lastModifiedBy>HW-Products</cp:lastModifiedBy>
  <cp:lastPrinted>2022-01-19T19:05:31Z</cp:lastPrinted>
  <dcterms:created xsi:type="dcterms:W3CDTF">2018-05-02T18:05:54Z</dcterms:created>
  <dcterms:modified xsi:type="dcterms:W3CDTF">2022-01-19T19:14:16Z</dcterms:modified>
</cp:coreProperties>
</file>