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njo\Desktop\"/>
    </mc:Choice>
  </mc:AlternateContent>
  <xr:revisionPtr revIDLastSave="0" documentId="13_ncr:1_{F17524B3-39F0-4023-B094-74E2F95AA388}" xr6:coauthVersionLast="47" xr6:coauthVersionMax="47" xr10:uidLastSave="{00000000-0000-0000-0000-000000000000}"/>
  <bookViews>
    <workbookView showHorizontalScroll="0" xWindow="-120" yWindow="-120" windowWidth="29040" windowHeight="15840" xr2:uid="{CF28ECB0-57A1-4B8B-BA4D-5CCE7E6C760C}"/>
  </bookViews>
  <sheets>
    <sheet name="Berekening" sheetId="2" r:id="rId1"/>
  </sheets>
  <definedNames>
    <definedName name="_xlnm.Print_Area" localSheetId="0">Berekening!$C$1:$S$17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" i="2" l="1"/>
  <c r="R7" i="2"/>
  <c r="R6" i="2"/>
  <c r="R5" i="2"/>
  <c r="R4" i="2"/>
  <c r="H11" i="2"/>
  <c r="H8" i="2"/>
  <c r="H9" i="2"/>
  <c r="L16" i="2"/>
  <c r="H10" i="2"/>
  <c r="O16" i="2"/>
  <c r="H7" i="2"/>
  <c r="H3" i="2"/>
  <c r="R10" i="2" l="1"/>
  <c r="H12" i="2"/>
  <c r="H5" i="2" s="1"/>
  <c r="M5" i="2" l="1"/>
  <c r="M9" i="2"/>
  <c r="M13" i="2"/>
  <c r="M6" i="2"/>
  <c r="M10" i="2"/>
  <c r="M4" i="2"/>
  <c r="M8" i="2"/>
  <c r="M7" i="2"/>
  <c r="M11" i="2"/>
  <c r="M12" i="2"/>
  <c r="M16" i="2" l="1"/>
</calcChain>
</file>

<file path=xl/sharedStrings.xml><?xml version="1.0" encoding="utf-8"?>
<sst xmlns="http://schemas.openxmlformats.org/spreadsheetml/2006/main" count="66" uniqueCount="53">
  <si>
    <t>Inkomsten</t>
  </si>
  <si>
    <t>Baanhuur</t>
  </si>
  <si>
    <t>Sponsoren</t>
  </si>
  <si>
    <t>Drukkosten</t>
  </si>
  <si>
    <t>Aantal deelnemers</t>
  </si>
  <si>
    <t>Baanhuur p/u</t>
  </si>
  <si>
    <t>Kosten organisatie</t>
  </si>
  <si>
    <t>NBF Administratie</t>
  </si>
  <si>
    <t>NBF Scoreverwerking</t>
  </si>
  <si>
    <t>Inschrijfgeld</t>
  </si>
  <si>
    <t>Finale</t>
  </si>
  <si>
    <t>Aantal finaleplaatsen</t>
  </si>
  <si>
    <t>Vaste uitgaven</t>
  </si>
  <si>
    <t>Beschikbaar prijzengeld</t>
  </si>
  <si>
    <t>1e Prijs</t>
  </si>
  <si>
    <t>2e Prijs</t>
  </si>
  <si>
    <t>3e Prijs</t>
  </si>
  <si>
    <t>4e Prijs</t>
  </si>
  <si>
    <t>5e Prijs</t>
  </si>
  <si>
    <t>6e Prijs</t>
  </si>
  <si>
    <t>7e Prijs</t>
  </si>
  <si>
    <t>8e Prijs</t>
  </si>
  <si>
    <t>9e Prijs</t>
  </si>
  <si>
    <t>10e Prijs</t>
  </si>
  <si>
    <t>Vast</t>
  </si>
  <si>
    <t>Perc.</t>
  </si>
  <si>
    <t>Bedrag</t>
  </si>
  <si>
    <t>Controle</t>
  </si>
  <si>
    <t>OVERSCHRIJDING</t>
  </si>
  <si>
    <t>Geef de volgende velden zelf op:</t>
  </si>
  <si>
    <t>Aantal Deelnemers</t>
  </si>
  <si>
    <t>Stel de volgende velden in:</t>
  </si>
  <si>
    <t>Aantal finaleplaatsen (0, 8, 16 of 24)</t>
  </si>
  <si>
    <t xml:space="preserve">Het beschikbaar prijzengeld wordt berekend aan de hand </t>
  </si>
  <si>
    <t>van de ingestelde variabelen.</t>
  </si>
  <si>
    <t>een overschrijding aangegeven wanneer dit het geval is.</t>
  </si>
  <si>
    <t>Bij 'Percentages' kunt u zelf de percentages aanpassen.</t>
  </si>
  <si>
    <t>Bij 'Vast' vult u zelf de bedragen in per plaats.</t>
  </si>
  <si>
    <t>Bij het instellen van het  prijzengeld wordt automatisch</t>
  </si>
  <si>
    <t>NBF Scoreverwerking pp</t>
  </si>
  <si>
    <t>NBF Scoreverwerking (bedrag pp)</t>
  </si>
  <si>
    <t>Sponsorengeld (totaalbedrag)</t>
  </si>
  <si>
    <t>Finale (JA/NEE)</t>
  </si>
  <si>
    <t>NEE</t>
  </si>
  <si>
    <t>Opbouw inschrijfgeld</t>
  </si>
  <si>
    <t>NBF adm.</t>
  </si>
  <si>
    <t>NBF score</t>
  </si>
  <si>
    <t>Organisatie</t>
  </si>
  <si>
    <t>Prijzengeld pp</t>
  </si>
  <si>
    <t>De bedragen worden naar beneden toe afgerond op hele euro's.</t>
  </si>
  <si>
    <t>Gebruik 'SAVE' voor opslaan en 'Print' voor opslaan als pdf</t>
  </si>
  <si>
    <t xml:space="preserve">© HW - Products / Versie 1.4  </t>
  </si>
  <si>
    <t>Gebruik 'Info' knop voor tonen/verbergen van deze instructies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</si>
</sst>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color theme="4" tint="0.7999816888943144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ooper Black"/>
      <family val="1"/>
    </font>
    <font>
      <sz val="10"/>
      <color theme="1"/>
      <name val="Segoe UI Black"/>
      <family val="2"/>
    </font>
    <font>
      <b/>
      <sz val="14"/>
      <color rgb="FFFF0000"/>
      <name val="Calibri"/>
      <family val="2"/>
      <scheme val="minor"/>
    </font>
    <font>
      <sz val="11"/>
      <color theme="1"/>
      <name val="Cooper Black"/>
      <family val="1"/>
    </font>
    <font>
      <sz val="11"/>
      <color rgb="FFFF0000"/>
      <name val="Cooper Black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gradientFill degree="90">
        <stop position="0">
          <color theme="4" tint="0.40000610370189521"/>
        </stop>
        <stop position="1">
          <color theme="4" tint="0.59999389629810485"/>
        </stop>
      </gradientFill>
    </fill>
    <fill>
      <gradientFill degree="90">
        <stop position="0">
          <color theme="4" tint="0.59999389629810485"/>
        </stop>
        <stop position="1">
          <color theme="4" tint="0.80001220740379042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5">
    <xf numFmtId="0" fontId="0" fillId="0" borderId="0" xfId="0"/>
    <xf numFmtId="0" fontId="1" fillId="2" borderId="2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164" fontId="1" fillId="0" borderId="7" xfId="0" applyNumberFormat="1" applyFont="1" applyBorder="1"/>
    <xf numFmtId="0" fontId="1" fillId="2" borderId="8" xfId="0" applyFont="1" applyFill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0" fontId="1" fillId="2" borderId="11" xfId="0" applyFont="1" applyFill="1" applyBorder="1"/>
    <xf numFmtId="164" fontId="1" fillId="0" borderId="12" xfId="0" applyNumberFormat="1" applyFont="1" applyBorder="1"/>
    <xf numFmtId="164" fontId="3" fillId="0" borderId="12" xfId="0" applyNumberFormat="1" applyFont="1" applyBorder="1"/>
    <xf numFmtId="0" fontId="1" fillId="2" borderId="1" xfId="0" applyFont="1" applyFill="1" applyBorder="1" applyAlignment="1">
      <alignment horizontal="center"/>
    </xf>
    <xf numFmtId="0" fontId="5" fillId="5" borderId="0" xfId="0" applyFont="1" applyFill="1" applyAlignment="1">
      <alignment horizontal="right" vertical="center"/>
    </xf>
    <xf numFmtId="0" fontId="1" fillId="2" borderId="14" xfId="0" applyFont="1" applyFill="1" applyBorder="1" applyAlignment="1">
      <alignment horizontal="center"/>
    </xf>
    <xf numFmtId="164" fontId="2" fillId="6" borderId="15" xfId="0" applyNumberFormat="1" applyFont="1" applyFill="1" applyBorder="1"/>
    <xf numFmtId="164" fontId="1" fillId="0" borderId="5" xfId="0" applyNumberFormat="1" applyFont="1" applyBorder="1" applyProtection="1">
      <protection locked="0"/>
    </xf>
    <xf numFmtId="164" fontId="1" fillId="6" borderId="9" xfId="0" applyNumberFormat="1" applyFont="1" applyFill="1" applyBorder="1" applyProtection="1">
      <protection locked="0"/>
    </xf>
    <xf numFmtId="164" fontId="1" fillId="6" borderId="13" xfId="0" applyNumberFormat="1" applyFont="1" applyFill="1" applyBorder="1" applyProtection="1">
      <protection locked="0"/>
    </xf>
    <xf numFmtId="164" fontId="1" fillId="6" borderId="10" xfId="0" applyNumberFormat="1" applyFont="1" applyFill="1" applyBorder="1" applyProtection="1">
      <protection locked="0"/>
    </xf>
    <xf numFmtId="0" fontId="5" fillId="5" borderId="16" xfId="0" applyFont="1" applyFill="1" applyBorder="1" applyAlignment="1">
      <alignment vertical="center"/>
    </xf>
    <xf numFmtId="0" fontId="1" fillId="0" borderId="5" xfId="0" applyFont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64" fontId="0" fillId="5" borderId="0" xfId="0" applyNumberFormat="1" applyFill="1"/>
    <xf numFmtId="164" fontId="1" fillId="2" borderId="14" xfId="0" applyNumberFormat="1" applyFont="1" applyFill="1" applyBorder="1" applyAlignment="1">
      <alignment horizontal="center"/>
    </xf>
    <xf numFmtId="9" fontId="2" fillId="6" borderId="15" xfId="1" applyFont="1" applyFill="1" applyBorder="1" applyAlignment="1">
      <alignment horizontal="center"/>
    </xf>
    <xf numFmtId="164" fontId="1" fillId="6" borderId="9" xfId="0" applyNumberFormat="1" applyFont="1" applyFill="1" applyBorder="1"/>
    <xf numFmtId="164" fontId="1" fillId="6" borderId="13" xfId="0" applyNumberFormat="1" applyFont="1" applyFill="1" applyBorder="1"/>
    <xf numFmtId="0" fontId="5" fillId="6" borderId="9" xfId="1" applyNumberFormat="1" applyFont="1" applyFill="1" applyBorder="1" applyAlignment="1" applyProtection="1">
      <alignment horizontal="center"/>
      <protection locked="0"/>
    </xf>
    <xf numFmtId="0" fontId="5" fillId="6" borderId="13" xfId="1" applyNumberFormat="1" applyFont="1" applyFill="1" applyBorder="1" applyAlignment="1" applyProtection="1">
      <alignment horizontal="center"/>
      <protection locked="0"/>
    </xf>
    <xf numFmtId="0" fontId="5" fillId="6" borderId="10" xfId="1" applyNumberFormat="1" applyFont="1" applyFill="1" applyBorder="1" applyAlignment="1" applyProtection="1">
      <alignment horizontal="center"/>
      <protection locked="0"/>
    </xf>
    <xf numFmtId="0" fontId="9" fillId="6" borderId="17" xfId="0" applyFont="1" applyFill="1" applyBorder="1"/>
    <xf numFmtId="0" fontId="9" fillId="6" borderId="18" xfId="0" applyFont="1" applyFill="1" applyBorder="1"/>
    <xf numFmtId="0" fontId="9" fillId="6" borderId="20" xfId="0" applyFont="1" applyFill="1" applyBorder="1"/>
    <xf numFmtId="0" fontId="9" fillId="6" borderId="0" xfId="0" applyFont="1" applyFill="1"/>
    <xf numFmtId="0" fontId="9" fillId="6" borderId="23" xfId="0" applyFont="1" applyFill="1" applyBorder="1"/>
    <xf numFmtId="164" fontId="1" fillId="6" borderId="10" xfId="0" applyNumberFormat="1" applyFont="1" applyFill="1" applyBorder="1"/>
    <xf numFmtId="164" fontId="1" fillId="0" borderId="7" xfId="0" applyNumberFormat="1" applyFont="1" applyBorder="1" applyProtection="1">
      <protection locked="0"/>
    </xf>
    <xf numFmtId="164" fontId="1" fillId="0" borderId="5" xfId="0" applyNumberFormat="1" applyFont="1" applyBorder="1"/>
    <xf numFmtId="164" fontId="10" fillId="0" borderId="5" xfId="0" applyNumberFormat="1" applyFont="1" applyBorder="1"/>
    <xf numFmtId="164" fontId="10" fillId="0" borderId="7" xfId="0" applyNumberFormat="1" applyFont="1" applyBorder="1"/>
    <xf numFmtId="0" fontId="9" fillId="6" borderId="0" xfId="0" applyFont="1" applyFill="1" applyAlignment="1">
      <alignment horizontal="left"/>
    </xf>
    <xf numFmtId="0" fontId="9" fillId="6" borderId="21" xfId="0" applyFont="1" applyFill="1" applyBorder="1" applyAlignment="1">
      <alignment horizontal="left"/>
    </xf>
    <xf numFmtId="0" fontId="9" fillId="6" borderId="18" xfId="0" applyFont="1" applyFill="1" applyBorder="1" applyAlignment="1">
      <alignment horizontal="left"/>
    </xf>
    <xf numFmtId="0" fontId="9" fillId="6" borderId="19" xfId="0" applyFont="1" applyFill="1" applyBorder="1" applyAlignment="1">
      <alignment horizontal="left"/>
    </xf>
    <xf numFmtId="0" fontId="11" fillId="6" borderId="22" xfId="0" applyFont="1" applyFill="1" applyBorder="1"/>
    <xf numFmtId="0" fontId="8" fillId="6" borderId="23" xfId="0" applyFont="1" applyFill="1" applyBorder="1" applyAlignment="1">
      <alignment horizontal="center" vertical="top"/>
    </xf>
    <xf numFmtId="0" fontId="8" fillId="6" borderId="24" xfId="0" applyFont="1" applyFill="1" applyBorder="1" applyAlignment="1">
      <alignment horizontal="center" vertical="top"/>
    </xf>
    <xf numFmtId="0" fontId="12" fillId="6" borderId="22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</cellXfs>
  <cellStyles count="2">
    <cellStyle name="Procent" xfId="1" builtinId="5"/>
    <cellStyle name="Standaard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154998</xdr:colOff>
      <xdr:row>9</xdr:row>
      <xdr:rowOff>194829</xdr:rowOff>
    </xdr:from>
    <xdr:to>
      <xdr:col>1</xdr:col>
      <xdr:colOff>1086716</xdr:colOff>
      <xdr:row>13</xdr:row>
      <xdr:rowOff>122958</xdr:rowOff>
    </xdr:to>
    <xdr:pic macro="[0]!_xludf.Info">
      <xdr:nvPicPr>
        <xdr:cNvPr id="6" name="Afbeelding 5">
          <a:extLst>
            <a:ext uri="{FF2B5EF4-FFF2-40B4-BE49-F238E27FC236}">
              <a16:creationId xmlns:a16="http://schemas.microsoft.com/office/drawing/2014/main" id="{C9A034D1-25A0-AA6E-A9CA-25528758B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066" y="3260147"/>
          <a:ext cx="931718" cy="949902"/>
        </a:xfrm>
        <a:prstGeom prst="ellipse">
          <a:avLst/>
        </a:prstGeom>
        <a:ln w="76200">
          <a:solidFill>
            <a:schemeClr val="tx1"/>
          </a:solidFill>
        </a:ln>
        <a:effectLst>
          <a:softEdge rad="112500"/>
        </a:effectLst>
      </xdr:spPr>
    </xdr:pic>
    <xdr:clientData/>
  </xdr:twoCellAnchor>
  <xdr:twoCellAnchor editAs="oneCell">
    <xdr:from>
      <xdr:col>0</xdr:col>
      <xdr:colOff>1004456</xdr:colOff>
      <xdr:row>6</xdr:row>
      <xdr:rowOff>86590</xdr:rowOff>
    </xdr:from>
    <xdr:to>
      <xdr:col>2</xdr:col>
      <xdr:colOff>37229</xdr:colOff>
      <xdr:row>8</xdr:row>
      <xdr:rowOff>86590</xdr:rowOff>
    </xdr:to>
    <xdr:pic macro="[0]!Printen">
      <xdr:nvPicPr>
        <xdr:cNvPr id="8" name="Afbeelding 7">
          <a:extLst>
            <a:ext uri="{FF2B5EF4-FFF2-40B4-BE49-F238E27FC236}">
              <a16:creationId xmlns:a16="http://schemas.microsoft.com/office/drawing/2014/main" id="{82655C7E-666E-6835-26B1-733240F28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4456" y="2389908"/>
          <a:ext cx="1440000" cy="502227"/>
        </a:xfrm>
        <a:prstGeom prst="rect">
          <a:avLst/>
        </a:prstGeom>
        <a:ln w="2857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 fPrintsWithSheet="0"/>
  </xdr:twoCellAnchor>
  <xdr:twoCellAnchor editAs="absolute">
    <xdr:from>
      <xdr:col>2</xdr:col>
      <xdr:colOff>416900</xdr:colOff>
      <xdr:row>0</xdr:row>
      <xdr:rowOff>103910</xdr:rowOff>
    </xdr:from>
    <xdr:to>
      <xdr:col>16</xdr:col>
      <xdr:colOff>543947</xdr:colOff>
      <xdr:row>2</xdr:row>
      <xdr:rowOff>84860</xdr:rowOff>
    </xdr:to>
    <xdr:grpSp>
      <xdr:nvGrpSpPr>
        <xdr:cNvPr id="11" name="Groep 10">
          <a:extLst>
            <a:ext uri="{FF2B5EF4-FFF2-40B4-BE49-F238E27FC236}">
              <a16:creationId xmlns:a16="http://schemas.microsoft.com/office/drawing/2014/main" id="{EB3EDC43-3AD8-378A-4DF4-803D8CC8784E}"/>
            </a:ext>
          </a:extLst>
        </xdr:cNvPr>
        <xdr:cNvGrpSpPr/>
      </xdr:nvGrpSpPr>
      <xdr:grpSpPr>
        <a:xfrm>
          <a:off x="2824127" y="103910"/>
          <a:ext cx="11704252" cy="1245177"/>
          <a:chOff x="2824127" y="95251"/>
          <a:chExt cx="11704252" cy="1245177"/>
        </a:xfrm>
      </xdr:grpSpPr>
      <xdr:sp macro="" textlink="">
        <xdr:nvSpPr>
          <xdr:cNvPr id="2" name="Rechthoek: afgeronde hoeken 1">
            <a:extLst>
              <a:ext uri="{FF2B5EF4-FFF2-40B4-BE49-F238E27FC236}">
                <a16:creationId xmlns:a16="http://schemas.microsoft.com/office/drawing/2014/main" id="{1192B5CB-C7CF-0B52-F899-E1446D36D1C0}"/>
              </a:ext>
            </a:extLst>
          </xdr:cNvPr>
          <xdr:cNvSpPr/>
        </xdr:nvSpPr>
        <xdr:spPr>
          <a:xfrm>
            <a:off x="2828925" y="95251"/>
            <a:ext cx="11614439" cy="1245177"/>
          </a:xfrm>
          <a:prstGeom prst="round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3200" b="1">
                <a:ln>
                  <a:solidFill>
                    <a:schemeClr val="tx1"/>
                  </a:solidFill>
                </a:ln>
                <a:solidFill>
                  <a:schemeClr val="accent1">
                    <a:lumMod val="50000"/>
                  </a:schemeClr>
                </a:solidFill>
                <a:latin typeface="Arial Rounded MT Bold" panose="020F0704030504030204" pitchFamily="34" charset="0"/>
              </a:rPr>
              <a:t>KOSTENBEREKENING  BOWLINGTOERNOOI</a:t>
            </a:r>
            <a:endParaRPr lang="nl-NL" sz="1200" b="1">
              <a:ln>
                <a:solidFill>
                  <a:schemeClr val="tx1"/>
                </a:solidFill>
              </a:ln>
              <a:solidFill>
                <a:schemeClr val="accent1">
                  <a:lumMod val="50000"/>
                </a:schemeClr>
              </a:solidFill>
              <a:latin typeface="Arial Rounded MT Bold" panose="020F0704030504030204" pitchFamily="34" charset="0"/>
            </a:endParaRPr>
          </a:p>
        </xdr:txBody>
      </xdr:sp>
      <xdr:pic>
        <xdr:nvPicPr>
          <xdr:cNvPr id="5" name="Afbeelding 4">
            <a:extLst>
              <a:ext uri="{FF2B5EF4-FFF2-40B4-BE49-F238E27FC236}">
                <a16:creationId xmlns:a16="http://schemas.microsoft.com/office/drawing/2014/main" id="{983FBF77-5402-EE04-6B72-D9909D231D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backgroundRemoval t="1229" b="98618" l="0" r="99385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0288443">
            <a:off x="2824127" y="167305"/>
            <a:ext cx="1114181" cy="1115895"/>
          </a:xfrm>
          <a:prstGeom prst="rect">
            <a:avLst/>
          </a:prstGeom>
        </xdr:spPr>
      </xdr:pic>
      <xdr:pic>
        <xdr:nvPicPr>
          <xdr:cNvPr id="10" name="Afbeelding 9">
            <a:extLst>
              <a:ext uri="{FF2B5EF4-FFF2-40B4-BE49-F238E27FC236}">
                <a16:creationId xmlns:a16="http://schemas.microsoft.com/office/drawing/2014/main" id="{534F9DCB-F8CC-D16D-853B-625F6CB946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backgroundRemoval t="1229" b="98618" l="0" r="99385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719259">
            <a:off x="13414198" y="124012"/>
            <a:ext cx="1114181" cy="1115895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1004456</xdr:colOff>
      <xdr:row>2</xdr:row>
      <xdr:rowOff>251113</xdr:rowOff>
    </xdr:from>
    <xdr:to>
      <xdr:col>2</xdr:col>
      <xdr:colOff>37229</xdr:colOff>
      <xdr:row>4</xdr:row>
      <xdr:rowOff>214897</xdr:rowOff>
    </xdr:to>
    <xdr:pic macro="[0]!Save_as">
      <xdr:nvPicPr>
        <xdr:cNvPr id="3" name="Afbeelding 2">
          <a:extLst>
            <a:ext uri="{FF2B5EF4-FFF2-40B4-BE49-F238E27FC236}">
              <a16:creationId xmlns:a16="http://schemas.microsoft.com/office/drawing/2014/main" id="{47AA213A-0A1D-135D-2EFC-936DF6F89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4456" y="1515340"/>
          <a:ext cx="1440000" cy="483330"/>
        </a:xfrm>
        <a:prstGeom prst="rect">
          <a:avLst/>
        </a:prstGeom>
        <a:ln w="2857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 fPrintsWithSheet="0"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BEBE0-66F1-4CCC-AA3F-59D8F8C539C8}">
  <sheetPr codeName="Blad1">
    <pageSetUpPr fitToPage="1"/>
  </sheetPr>
  <dimension ref="A1:AA63"/>
  <sheetViews>
    <sheetView tabSelected="1" zoomScale="110" zoomScaleNormal="110" workbookViewId="0">
      <selection activeCell="B4" sqref="B4"/>
    </sheetView>
  </sheetViews>
  <sheetFormatPr defaultRowHeight="15" x14ac:dyDescent="0.25"/>
  <cols>
    <col min="1" max="1" width="16" customWidth="1"/>
    <col min="2" max="2" width="20.140625" customWidth="1"/>
    <col min="3" max="3" width="13.28515625" customWidth="1"/>
    <col min="4" max="4" width="31.7109375" customWidth="1"/>
    <col min="5" max="5" width="15.85546875" customWidth="1"/>
    <col min="6" max="6" width="4.7109375" customWidth="1"/>
    <col min="7" max="7" width="28.85546875" bestFit="1" customWidth="1"/>
    <col min="8" max="8" width="16" customWidth="1"/>
    <col min="9" max="9" width="4.140625" customWidth="1"/>
    <col min="10" max="10" width="10.85546875" customWidth="1"/>
    <col min="11" max="11" width="1.42578125" customWidth="1"/>
    <col min="12" max="12" width="11.140625" customWidth="1"/>
    <col min="13" max="13" width="14.7109375" bestFit="1" customWidth="1"/>
    <col min="14" max="14" width="3.140625" customWidth="1"/>
    <col min="15" max="15" width="15" customWidth="1"/>
    <col min="16" max="16" width="2.85546875" customWidth="1"/>
    <col min="17" max="17" width="16.7109375" customWidth="1"/>
    <col min="18" max="18" width="14" bestFit="1" customWidth="1"/>
    <col min="19" max="19" width="2.5703125" customWidth="1"/>
  </cols>
  <sheetData>
    <row r="1" spans="1:27" ht="54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4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0.25" thickTop="1" thickBot="1" x14ac:dyDescent="0.35">
      <c r="A3" s="6"/>
      <c r="B3" s="6"/>
      <c r="C3" s="6"/>
      <c r="D3" s="1" t="s">
        <v>4</v>
      </c>
      <c r="E3" s="25">
        <v>60</v>
      </c>
      <c r="F3" s="6"/>
      <c r="G3" s="11" t="s">
        <v>0</v>
      </c>
      <c r="H3" s="12">
        <f>SUM((E3*E4)+E12)</f>
        <v>2100</v>
      </c>
      <c r="I3" s="6"/>
      <c r="J3" s="6"/>
      <c r="K3" s="6"/>
      <c r="L3" s="14" t="s">
        <v>25</v>
      </c>
      <c r="M3" s="14" t="s">
        <v>26</v>
      </c>
      <c r="N3" s="6"/>
      <c r="O3" s="14" t="s">
        <v>24</v>
      </c>
      <c r="P3" s="6"/>
      <c r="Q3" s="53" t="s">
        <v>44</v>
      </c>
      <c r="R3" s="54"/>
      <c r="S3" s="6"/>
      <c r="T3" s="6"/>
      <c r="U3" s="6"/>
      <c r="V3" s="6"/>
      <c r="W3" s="6"/>
      <c r="X3" s="6"/>
      <c r="Y3" s="6"/>
      <c r="Z3" s="6"/>
      <c r="AA3" s="6"/>
    </row>
    <row r="4" spans="1:27" ht="20.25" thickTop="1" thickBot="1" x14ac:dyDescent="0.35">
      <c r="A4" s="6"/>
      <c r="B4" s="6"/>
      <c r="C4" s="6"/>
      <c r="D4" s="8" t="s">
        <v>9</v>
      </c>
      <c r="E4" s="18">
        <v>35</v>
      </c>
      <c r="F4" s="6"/>
      <c r="G4" s="6"/>
      <c r="H4" s="6"/>
      <c r="I4" s="6"/>
      <c r="J4" s="15" t="s">
        <v>14</v>
      </c>
      <c r="K4" s="22"/>
      <c r="L4" s="31">
        <v>30</v>
      </c>
      <c r="M4" s="29">
        <f t="shared" ref="M4:M13" si="0">TRUNC(SUM(($H$5/200)*L4))</f>
        <v>81</v>
      </c>
      <c r="N4" s="6"/>
      <c r="O4" s="19">
        <v>80</v>
      </c>
      <c r="P4" s="6"/>
      <c r="Q4" s="8" t="s">
        <v>9</v>
      </c>
      <c r="R4" s="41">
        <f>E4</f>
        <v>35</v>
      </c>
      <c r="S4" s="6"/>
      <c r="T4" s="6"/>
      <c r="U4" s="6"/>
      <c r="V4" s="6"/>
      <c r="W4" s="6"/>
      <c r="X4" s="6"/>
      <c r="Y4" s="6"/>
      <c r="Z4" s="6"/>
      <c r="AA4" s="6"/>
    </row>
    <row r="5" spans="1:27" ht="20.25" thickTop="1" thickBot="1" x14ac:dyDescent="0.35">
      <c r="A5" s="6"/>
      <c r="B5" s="6"/>
      <c r="C5" s="6"/>
      <c r="D5" s="2" t="s">
        <v>10</v>
      </c>
      <c r="E5" s="24" t="s">
        <v>43</v>
      </c>
      <c r="F5" s="6"/>
      <c r="G5" s="11" t="s">
        <v>13</v>
      </c>
      <c r="H5" s="13">
        <f>SUM(H3-H12)</f>
        <v>540</v>
      </c>
      <c r="I5" s="6"/>
      <c r="J5" s="15" t="s">
        <v>15</v>
      </c>
      <c r="K5" s="22"/>
      <c r="L5" s="32">
        <v>20</v>
      </c>
      <c r="M5" s="30">
        <f t="shared" si="0"/>
        <v>54</v>
      </c>
      <c r="N5" s="6"/>
      <c r="O5" s="20">
        <v>55</v>
      </c>
      <c r="P5" s="6"/>
      <c r="Q5" s="8" t="s">
        <v>1</v>
      </c>
      <c r="R5" s="42">
        <f>E7</f>
        <v>17.5</v>
      </c>
      <c r="S5" s="6"/>
      <c r="T5" s="6"/>
      <c r="U5" s="6"/>
      <c r="V5" s="6"/>
      <c r="W5" s="6"/>
      <c r="X5" s="6"/>
      <c r="Y5" s="6"/>
      <c r="Z5" s="6"/>
      <c r="AA5" s="6"/>
    </row>
    <row r="6" spans="1:27" ht="20.25" thickTop="1" thickBot="1" x14ac:dyDescent="0.35">
      <c r="A6" s="6"/>
      <c r="B6" s="6"/>
      <c r="C6" s="6"/>
      <c r="D6" s="2" t="s">
        <v>11</v>
      </c>
      <c r="E6" s="23">
        <v>0</v>
      </c>
      <c r="F6" s="6"/>
      <c r="G6" s="6"/>
      <c r="H6" s="6"/>
      <c r="I6" s="6"/>
      <c r="J6" s="15" t="s">
        <v>16</v>
      </c>
      <c r="K6" s="22"/>
      <c r="L6" s="32">
        <v>16</v>
      </c>
      <c r="M6" s="30">
        <f t="shared" si="0"/>
        <v>43</v>
      </c>
      <c r="N6" s="6"/>
      <c r="O6" s="20">
        <v>42.5</v>
      </c>
      <c r="P6" s="6"/>
      <c r="Q6" s="8" t="s">
        <v>45</v>
      </c>
      <c r="R6" s="42">
        <f>SUM($E9/$E3)</f>
        <v>3</v>
      </c>
      <c r="S6" s="6"/>
      <c r="T6" s="6"/>
      <c r="U6" s="6"/>
      <c r="V6" s="6"/>
      <c r="W6" s="6"/>
      <c r="X6" s="6"/>
      <c r="Y6" s="6"/>
      <c r="Z6" s="6"/>
      <c r="AA6" s="6"/>
    </row>
    <row r="7" spans="1:27" ht="19.5" thickTop="1" x14ac:dyDescent="0.3">
      <c r="A7" s="6"/>
      <c r="B7" s="6"/>
      <c r="C7" s="6"/>
      <c r="D7" s="2" t="s">
        <v>5</v>
      </c>
      <c r="E7" s="18">
        <v>17.5</v>
      </c>
      <c r="F7" s="6"/>
      <c r="G7" s="1" t="s">
        <v>1</v>
      </c>
      <c r="H7" s="9">
        <f>SUM((E3+E6)*E7)</f>
        <v>1050</v>
      </c>
      <c r="I7" s="6"/>
      <c r="J7" s="15" t="s">
        <v>17</v>
      </c>
      <c r="K7" s="22"/>
      <c r="L7" s="32">
        <v>14</v>
      </c>
      <c r="M7" s="30">
        <f t="shared" si="0"/>
        <v>37</v>
      </c>
      <c r="N7" s="6"/>
      <c r="O7" s="20">
        <v>37.5</v>
      </c>
      <c r="P7" s="6"/>
      <c r="Q7" s="8" t="s">
        <v>46</v>
      </c>
      <c r="R7" s="42">
        <f>$E10</f>
        <v>2</v>
      </c>
      <c r="S7" s="6"/>
      <c r="T7" s="6"/>
      <c r="U7" s="6"/>
      <c r="V7" s="6"/>
      <c r="W7" s="6"/>
      <c r="X7" s="6"/>
      <c r="Y7" s="6"/>
      <c r="Z7" s="6"/>
      <c r="AA7" s="6"/>
    </row>
    <row r="8" spans="1:27" ht="19.5" thickBot="1" x14ac:dyDescent="0.35">
      <c r="A8" s="6"/>
      <c r="B8" s="6"/>
      <c r="C8" s="6"/>
      <c r="D8" s="2" t="s">
        <v>3</v>
      </c>
      <c r="E8" s="18">
        <v>10</v>
      </c>
      <c r="F8" s="6"/>
      <c r="G8" s="2" t="s">
        <v>3</v>
      </c>
      <c r="H8" s="10">
        <f>E8</f>
        <v>10</v>
      </c>
      <c r="I8" s="6"/>
      <c r="J8" s="15" t="s">
        <v>18</v>
      </c>
      <c r="K8" s="22"/>
      <c r="L8" s="32">
        <v>11</v>
      </c>
      <c r="M8" s="30">
        <f t="shared" si="0"/>
        <v>29</v>
      </c>
      <c r="N8" s="6"/>
      <c r="O8" s="20">
        <v>30</v>
      </c>
      <c r="P8" s="6"/>
      <c r="Q8" s="3" t="s">
        <v>47</v>
      </c>
      <c r="R8" s="43">
        <f>SUM(($E8+$E11)/$E3)</f>
        <v>3.5</v>
      </c>
      <c r="S8" s="6"/>
      <c r="T8" s="6"/>
      <c r="U8" s="6"/>
      <c r="V8" s="6"/>
      <c r="W8" s="6"/>
      <c r="X8" s="6"/>
      <c r="Y8" s="6"/>
      <c r="Z8" s="6"/>
      <c r="AA8" s="6"/>
    </row>
    <row r="9" spans="1:27" ht="20.25" thickTop="1" thickBot="1" x14ac:dyDescent="0.35">
      <c r="A9" s="6"/>
      <c r="B9" s="6"/>
      <c r="C9" s="6"/>
      <c r="D9" s="2" t="s">
        <v>7</v>
      </c>
      <c r="E9" s="18">
        <v>180</v>
      </c>
      <c r="F9" s="6"/>
      <c r="G9" s="2" t="s">
        <v>7</v>
      </c>
      <c r="H9" s="10">
        <f>E9</f>
        <v>180</v>
      </c>
      <c r="I9" s="6"/>
      <c r="J9" s="15" t="s">
        <v>19</v>
      </c>
      <c r="K9" s="22"/>
      <c r="L9" s="32">
        <v>9</v>
      </c>
      <c r="M9" s="30">
        <f t="shared" si="0"/>
        <v>24</v>
      </c>
      <c r="N9" s="6"/>
      <c r="O9" s="20">
        <v>25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20.25" thickTop="1" thickBot="1" x14ac:dyDescent="0.35">
      <c r="A10" s="6"/>
      <c r="B10" s="6"/>
      <c r="C10" s="6"/>
      <c r="D10" s="2" t="s">
        <v>39</v>
      </c>
      <c r="E10" s="18">
        <v>2</v>
      </c>
      <c r="F10" s="6"/>
      <c r="G10" s="2" t="s">
        <v>8</v>
      </c>
      <c r="H10" s="10">
        <f>SUM(E3*E10)</f>
        <v>120</v>
      </c>
      <c r="I10" s="6"/>
      <c r="J10" s="15" t="s">
        <v>20</v>
      </c>
      <c r="K10" s="22"/>
      <c r="L10" s="32">
        <v>0</v>
      </c>
      <c r="M10" s="30">
        <f t="shared" si="0"/>
        <v>0</v>
      </c>
      <c r="N10" s="6"/>
      <c r="O10" s="20">
        <v>0</v>
      </c>
      <c r="P10" s="6"/>
      <c r="Q10" s="11" t="s">
        <v>48</v>
      </c>
      <c r="R10" s="12">
        <f>SUM($R4-(SUM(R5:R8)))</f>
        <v>9</v>
      </c>
      <c r="S10" s="6"/>
      <c r="T10" s="6"/>
      <c r="U10" s="6"/>
      <c r="V10" s="6"/>
      <c r="W10" s="6"/>
      <c r="X10" s="6"/>
      <c r="Y10" s="6"/>
      <c r="Z10" s="6"/>
      <c r="AA10" s="6"/>
    </row>
    <row r="11" spans="1:27" ht="19.5" thickTop="1" x14ac:dyDescent="0.3">
      <c r="A11" s="6"/>
      <c r="B11" s="6"/>
      <c r="C11" s="6"/>
      <c r="D11" s="2" t="s">
        <v>6</v>
      </c>
      <c r="E11" s="18">
        <v>200</v>
      </c>
      <c r="F11" s="6"/>
      <c r="G11" s="2" t="s">
        <v>6</v>
      </c>
      <c r="H11" s="10">
        <f>E11</f>
        <v>200</v>
      </c>
      <c r="I11" s="6"/>
      <c r="J11" s="15" t="s">
        <v>21</v>
      </c>
      <c r="K11" s="22"/>
      <c r="L11" s="32">
        <v>0</v>
      </c>
      <c r="M11" s="30">
        <f t="shared" si="0"/>
        <v>0</v>
      </c>
      <c r="N11" s="6"/>
      <c r="O11" s="20">
        <v>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9.5" thickBot="1" x14ac:dyDescent="0.35">
      <c r="A12" s="6"/>
      <c r="B12" s="6"/>
      <c r="C12" s="6"/>
      <c r="D12" s="3" t="s">
        <v>2</v>
      </c>
      <c r="E12" s="40">
        <v>0</v>
      </c>
      <c r="F12" s="6"/>
      <c r="G12" s="3" t="s">
        <v>12</v>
      </c>
      <c r="H12" s="7">
        <f>SUM(H7:H11)</f>
        <v>1560</v>
      </c>
      <c r="I12" s="6"/>
      <c r="J12" s="15" t="s">
        <v>22</v>
      </c>
      <c r="K12" s="22"/>
      <c r="L12" s="32">
        <v>0</v>
      </c>
      <c r="M12" s="30">
        <f t="shared" si="0"/>
        <v>0</v>
      </c>
      <c r="N12" s="6"/>
      <c r="O12" s="20">
        <v>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20.25" thickTop="1" thickBot="1" x14ac:dyDescent="0.35">
      <c r="A13" s="6"/>
      <c r="B13" s="6"/>
      <c r="C13" s="6"/>
      <c r="D13" s="6"/>
      <c r="E13" s="6"/>
      <c r="F13" s="6"/>
      <c r="G13" s="6"/>
      <c r="H13" s="6"/>
      <c r="I13" s="6"/>
      <c r="J13" s="15" t="s">
        <v>23</v>
      </c>
      <c r="K13" s="22"/>
      <c r="L13" s="33">
        <v>0</v>
      </c>
      <c r="M13" s="39">
        <f t="shared" si="0"/>
        <v>0</v>
      </c>
      <c r="N13" s="6"/>
      <c r="O13" s="21">
        <v>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6.5" thickTop="1" thickBo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2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9.5" thickTop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16" t="s">
        <v>27</v>
      </c>
      <c r="M15" s="27" t="s">
        <v>27</v>
      </c>
      <c r="N15" s="6"/>
      <c r="O15" s="16" t="s">
        <v>27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9.5" thickBot="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28">
        <f>SUM(L4:L13)/100</f>
        <v>1</v>
      </c>
      <c r="M16" s="17">
        <f>SUM(M4:M13)*2</f>
        <v>536</v>
      </c>
      <c r="N16" s="6"/>
      <c r="O16" s="17">
        <f>SUM(O4:O13)*2</f>
        <v>540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5.75" thickTop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9.5" thickBo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52" t="s">
        <v>28</v>
      </c>
      <c r="M18" s="52"/>
      <c r="N18" s="52" t="s">
        <v>28</v>
      </c>
      <c r="O18" s="52"/>
      <c r="P18" s="52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x14ac:dyDescent="0.25">
      <c r="A19" s="6"/>
      <c r="B19" s="34" t="s">
        <v>29</v>
      </c>
      <c r="C19" s="35"/>
      <c r="D19" s="35" t="s">
        <v>30</v>
      </c>
      <c r="E19" s="35"/>
      <c r="F19" s="46" t="s">
        <v>33</v>
      </c>
      <c r="G19" s="46"/>
      <c r="H19" s="46"/>
      <c r="I19" s="46"/>
      <c r="J19" s="46"/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x14ac:dyDescent="0.25">
      <c r="A20" s="6"/>
      <c r="B20" s="36"/>
      <c r="C20" s="37"/>
      <c r="D20" s="37" t="s">
        <v>9</v>
      </c>
      <c r="E20" s="37"/>
      <c r="F20" s="44" t="s">
        <v>34</v>
      </c>
      <c r="G20" s="44"/>
      <c r="H20" s="44"/>
      <c r="I20" s="44"/>
      <c r="J20" s="44"/>
      <c r="K20" s="4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x14ac:dyDescent="0.25">
      <c r="A21" s="6"/>
      <c r="B21" s="36"/>
      <c r="C21" s="37"/>
      <c r="D21" s="37" t="s">
        <v>41</v>
      </c>
      <c r="E21" s="37"/>
      <c r="F21" s="44"/>
      <c r="G21" s="44"/>
      <c r="H21" s="44"/>
      <c r="I21" s="44"/>
      <c r="J21" s="44"/>
      <c r="K21" s="4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x14ac:dyDescent="0.25">
      <c r="A22" s="6"/>
      <c r="B22" s="36"/>
      <c r="C22" s="37"/>
      <c r="D22" s="37" t="s">
        <v>1</v>
      </c>
      <c r="E22" s="37"/>
      <c r="F22" s="44" t="s">
        <v>36</v>
      </c>
      <c r="G22" s="44"/>
      <c r="H22" s="44"/>
      <c r="I22" s="44"/>
      <c r="J22" s="44"/>
      <c r="K22" s="4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x14ac:dyDescent="0.25">
      <c r="A23" s="6"/>
      <c r="B23" s="36"/>
      <c r="C23" s="37"/>
      <c r="D23" s="37" t="s">
        <v>3</v>
      </c>
      <c r="E23" s="37"/>
      <c r="F23" s="44" t="s">
        <v>49</v>
      </c>
      <c r="G23" s="44"/>
      <c r="H23" s="44"/>
      <c r="I23" s="44"/>
      <c r="J23" s="44"/>
      <c r="K23" s="4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x14ac:dyDescent="0.25">
      <c r="A24" s="6"/>
      <c r="B24" s="36"/>
      <c r="C24" s="37"/>
      <c r="D24" s="37" t="s">
        <v>7</v>
      </c>
      <c r="E24" s="37"/>
      <c r="F24" s="44" t="s">
        <v>37</v>
      </c>
      <c r="G24" s="44"/>
      <c r="H24" s="44"/>
      <c r="I24" s="44"/>
      <c r="J24" s="44"/>
      <c r="K24" s="4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x14ac:dyDescent="0.25">
      <c r="A25" s="6"/>
      <c r="B25" s="36"/>
      <c r="C25" s="37"/>
      <c r="D25" s="37" t="s">
        <v>40</v>
      </c>
      <c r="E25" s="37"/>
      <c r="F25" s="44" t="s">
        <v>38</v>
      </c>
      <c r="G25" s="44"/>
      <c r="H25" s="44"/>
      <c r="I25" s="44"/>
      <c r="J25" s="44"/>
      <c r="K25" s="4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x14ac:dyDescent="0.25">
      <c r="A26" s="6"/>
      <c r="B26" s="36"/>
      <c r="C26" s="37"/>
      <c r="D26" s="37" t="s">
        <v>6</v>
      </c>
      <c r="E26" s="37"/>
      <c r="F26" s="44" t="s">
        <v>35</v>
      </c>
      <c r="G26" s="44"/>
      <c r="H26" s="44"/>
      <c r="I26" s="44"/>
      <c r="J26" s="44"/>
      <c r="K26" s="4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x14ac:dyDescent="0.25">
      <c r="A27" s="6"/>
      <c r="B27" s="36"/>
      <c r="C27" s="37"/>
      <c r="D27" s="37"/>
      <c r="E27" s="37"/>
      <c r="F27" s="44"/>
      <c r="G27" s="44"/>
      <c r="H27" s="44"/>
      <c r="I27" s="44"/>
      <c r="J27" s="44"/>
      <c r="K27" s="4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x14ac:dyDescent="0.25">
      <c r="A28" s="6"/>
      <c r="B28" s="36" t="s">
        <v>31</v>
      </c>
      <c r="C28" s="37"/>
      <c r="D28" s="37" t="s">
        <v>42</v>
      </c>
      <c r="E28" s="37"/>
      <c r="F28" s="44" t="s">
        <v>50</v>
      </c>
      <c r="G28" s="44"/>
      <c r="H28" s="44"/>
      <c r="I28" s="44"/>
      <c r="J28" s="44"/>
      <c r="K28" s="4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x14ac:dyDescent="0.25">
      <c r="A29" s="6"/>
      <c r="B29" s="36"/>
      <c r="C29" s="37"/>
      <c r="D29" s="37" t="s">
        <v>32</v>
      </c>
      <c r="E29" s="37"/>
      <c r="F29" s="44" t="s">
        <v>52</v>
      </c>
      <c r="G29" s="44"/>
      <c r="H29" s="44"/>
      <c r="I29" s="44"/>
      <c r="J29" s="44"/>
      <c r="K29" s="4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x14ac:dyDescent="0.25">
      <c r="A30" s="6"/>
      <c r="B30" s="36"/>
      <c r="F30" s="44"/>
      <c r="G30" s="44"/>
      <c r="H30" s="44"/>
      <c r="I30" s="44"/>
      <c r="J30" s="44"/>
      <c r="K30" s="4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8.75" thickBot="1" x14ac:dyDescent="0.3">
      <c r="A31" s="6"/>
      <c r="B31" s="48"/>
      <c r="C31" s="38"/>
      <c r="D31" s="38"/>
      <c r="E31" s="51" t="s">
        <v>51</v>
      </c>
      <c r="F31" s="49"/>
      <c r="G31" s="49"/>
      <c r="H31" s="49"/>
      <c r="I31" s="49"/>
      <c r="J31" s="49"/>
      <c r="K31" s="5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x14ac:dyDescent="0.25">
      <c r="A62" s="6"/>
      <c r="B62" s="6"/>
      <c r="C62" s="6"/>
      <c r="D62" s="6"/>
      <c r="E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x14ac:dyDescent="0.25">
      <c r="A63" s="6"/>
      <c r="B63" s="6"/>
      <c r="C63" s="6"/>
      <c r="D63" s="6"/>
      <c r="E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</sheetData>
  <sheetProtection algorithmName="SHA-512" hashValue="saV4/2Wps5YrTRVAH8qnzsNtZvNhtW3duMil0FCPzP3i4uTp3fX3+e6+zIeu7zjPTAiUp7/sxK3SuHRtm9KBAg==" saltValue="GkPDLlHrkvx1xjlsvl/efQ==" spinCount="100000" sheet="1" objects="1" scenarios="1" selectLockedCells="1"/>
  <mergeCells count="3">
    <mergeCell ref="L18:M18"/>
    <mergeCell ref="N18:P18"/>
    <mergeCell ref="Q3:R3"/>
  </mergeCells>
  <phoneticPr fontId="4" type="noConversion"/>
  <conditionalFormatting sqref="H5">
    <cfRule type="cellIs" dxfId="3" priority="8" operator="lessThan">
      <formula>0</formula>
    </cfRule>
  </conditionalFormatting>
  <conditionalFormatting sqref="L16 L3 L18">
    <cfRule type="expression" dxfId="2" priority="4">
      <formula>$L$16&gt;100%</formula>
    </cfRule>
  </conditionalFormatting>
  <conditionalFormatting sqref="M3 M16 L18">
    <cfRule type="expression" dxfId="1" priority="9">
      <formula>$M$16&gt;$H$5</formula>
    </cfRule>
  </conditionalFormatting>
  <conditionalFormatting sqref="O3 O16 N18">
    <cfRule type="expression" dxfId="0" priority="12">
      <formula>$O$16&gt;$H$5</formula>
    </cfRule>
  </conditionalFormatting>
  <dataValidations count="2">
    <dataValidation type="list" allowBlank="1" showInputMessage="1" showErrorMessage="1" sqref="E5" xr:uid="{B1CF1C81-3525-4F23-81BB-DAF2952679B8}">
      <formula1>"JA,NEE"</formula1>
    </dataValidation>
    <dataValidation type="list" allowBlank="1" showInputMessage="1" showErrorMessage="1" sqref="E6" xr:uid="{FAA0B7F7-6197-4DB4-B8B4-3872070AEE81}">
      <formula1>"0,8,16,24"</formula1>
    </dataValidation>
  </dataValidations>
  <pageMargins left="0.25" right="0.25" top="0.75" bottom="0.75" header="0.3" footer="0.3"/>
  <pageSetup paperSize="9" scale="68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Berekening</vt:lpstr>
      <vt:lpstr>Berekening!Afdrukbereik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de Nooijer</dc:creator>
  <cp:lastModifiedBy>HW-Products</cp:lastModifiedBy>
  <cp:lastPrinted>2023-01-06T10:42:13Z</cp:lastPrinted>
  <dcterms:created xsi:type="dcterms:W3CDTF">2022-12-01T13:50:05Z</dcterms:created>
  <dcterms:modified xsi:type="dcterms:W3CDTF">2023-01-06T10:42:51Z</dcterms:modified>
</cp:coreProperties>
</file>